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О-Бух\Desktop\заседание №24 от 29.01.2021г\"/>
    </mc:Choice>
  </mc:AlternateContent>
  <bookViews>
    <workbookView xWindow="0" yWindow="0" windowWidth="28800" windowHeight="13035"/>
  </bookViews>
  <sheets>
    <sheet name="доходы" sheetId="6" r:id="rId1"/>
  </sheets>
  <definedNames>
    <definedName name="_xlnm.Print_Titles" localSheetId="0">доходы!$6:$8</definedName>
  </definedNames>
  <calcPr calcId="162913" concurrentCalc="0" concurrentManualCount="1"/>
</workbook>
</file>

<file path=xl/calcChain.xml><?xml version="1.0" encoding="utf-8"?>
<calcChain xmlns="http://schemas.openxmlformats.org/spreadsheetml/2006/main">
  <c r="AC36" i="6" l="1"/>
  <c r="AC42" i="6"/>
  <c r="AC35" i="6"/>
  <c r="AA36" i="6"/>
  <c r="AA35" i="6"/>
  <c r="AC12" i="6"/>
  <c r="AC14" i="6"/>
  <c r="AC16" i="6"/>
  <c r="AC21" i="6"/>
  <c r="AC11" i="6"/>
  <c r="AM11" i="6"/>
  <c r="AN11" i="6"/>
  <c r="AN46" i="6"/>
  <c r="AM36" i="6"/>
  <c r="AN36" i="6"/>
  <c r="AA16" i="6"/>
  <c r="AB16" i="6"/>
  <c r="AN14" i="6"/>
  <c r="AA34" i="6"/>
  <c r="AA9" i="6"/>
  <c r="AA21" i="6"/>
  <c r="AA14" i="6"/>
  <c r="AA12" i="6"/>
  <c r="AB15" i="6"/>
  <c r="AB41" i="6"/>
  <c r="AB40" i="6"/>
  <c r="AB60" i="6"/>
  <c r="AB30" i="6"/>
  <c r="AB71" i="6"/>
  <c r="AB55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1" i="6"/>
  <c r="AB32" i="6"/>
  <c r="AB33" i="6"/>
  <c r="AB38" i="6"/>
  <c r="AB39" i="6"/>
  <c r="AB44" i="6"/>
  <c r="AB45" i="6"/>
  <c r="AB48" i="6"/>
  <c r="AB49" i="6"/>
  <c r="AB50" i="6"/>
  <c r="AB51" i="6"/>
  <c r="AB52" i="6"/>
  <c r="AB53" i="6"/>
  <c r="AB54" i="6"/>
  <c r="AB56" i="6"/>
  <c r="AB59" i="6"/>
  <c r="AB61" i="6"/>
  <c r="AB62" i="6"/>
  <c r="AB63" i="6"/>
  <c r="AB64" i="6"/>
  <c r="AB65" i="6"/>
  <c r="AB66" i="6"/>
  <c r="AB67" i="6"/>
  <c r="AB68" i="6"/>
  <c r="AB69" i="6"/>
  <c r="AB70" i="6"/>
  <c r="AB72" i="6"/>
  <c r="AB73" i="6"/>
  <c r="AB12" i="6"/>
  <c r="AB13" i="6"/>
  <c r="AB42" i="6"/>
  <c r="AB43" i="6"/>
  <c r="AN12" i="6"/>
  <c r="AN13" i="6"/>
  <c r="AN15" i="6"/>
  <c r="AN17" i="6"/>
  <c r="AN18" i="6"/>
  <c r="AN19" i="6"/>
  <c r="AN20" i="6"/>
  <c r="AN21" i="6"/>
  <c r="AN23" i="6"/>
  <c r="AN25" i="6"/>
  <c r="AN26" i="6"/>
  <c r="AN27" i="6"/>
  <c r="AN28" i="6"/>
  <c r="AN29" i="6"/>
  <c r="AN30" i="6"/>
  <c r="AN31" i="6"/>
  <c r="AN32" i="6"/>
  <c r="AN33" i="6"/>
  <c r="AN38" i="6"/>
  <c r="AN39" i="6"/>
  <c r="AN44" i="6"/>
  <c r="AN45" i="6"/>
  <c r="AN47" i="6"/>
  <c r="AN48" i="6"/>
  <c r="AN49" i="6"/>
  <c r="AN50" i="6"/>
  <c r="AN51" i="6"/>
  <c r="AN52" i="6"/>
  <c r="AN57" i="6"/>
  <c r="AN59" i="6"/>
  <c r="AN60" i="6"/>
  <c r="AN61" i="6"/>
  <c r="AN62" i="6"/>
  <c r="AN63" i="6"/>
  <c r="AN64" i="6"/>
  <c r="AN65" i="6"/>
  <c r="AN66" i="6"/>
  <c r="AN67" i="6"/>
  <c r="AN68" i="6"/>
  <c r="AN69" i="6"/>
  <c r="AN70" i="6"/>
  <c r="AN72" i="6"/>
  <c r="AN73" i="6"/>
  <c r="AN74" i="6"/>
  <c r="AD11" i="6"/>
  <c r="AE11" i="6"/>
  <c r="AF11" i="6"/>
  <c r="AG11" i="6"/>
  <c r="AH11" i="6"/>
  <c r="AI11" i="6"/>
  <c r="AJ11" i="6"/>
  <c r="AK11" i="6"/>
  <c r="AL11" i="6"/>
  <c r="AD56" i="6"/>
  <c r="AE56" i="6"/>
  <c r="AF56" i="6"/>
  <c r="AG56" i="6"/>
  <c r="AH56" i="6"/>
  <c r="AI56" i="6"/>
  <c r="AJ56" i="6"/>
  <c r="AK56" i="6"/>
  <c r="AL56" i="6"/>
  <c r="AM56" i="6"/>
  <c r="AN56" i="6"/>
  <c r="AD36" i="6"/>
  <c r="AE36" i="6"/>
  <c r="AF36" i="6"/>
  <c r="AG36" i="6"/>
  <c r="AH36" i="6"/>
  <c r="AI36" i="6"/>
  <c r="AJ36" i="6"/>
  <c r="AK36" i="6"/>
  <c r="AL36" i="6"/>
  <c r="AD42" i="6"/>
  <c r="AE42" i="6"/>
  <c r="AF42" i="6"/>
  <c r="AG42" i="6"/>
  <c r="AH42" i="6"/>
  <c r="AI42" i="6"/>
  <c r="AJ42" i="6"/>
  <c r="AK42" i="6"/>
  <c r="AL42" i="6"/>
  <c r="AM42" i="6"/>
  <c r="AN42" i="6"/>
  <c r="AN37" i="6"/>
  <c r="AN24" i="6"/>
  <c r="AJ35" i="6"/>
  <c r="AJ34" i="6"/>
  <c r="AJ9" i="6"/>
  <c r="AM35" i="6"/>
  <c r="AI35" i="6"/>
  <c r="AI34" i="6"/>
  <c r="AE35" i="6"/>
  <c r="AE34" i="6"/>
  <c r="AE9" i="6"/>
  <c r="AG35" i="6"/>
  <c r="AG34" i="6"/>
  <c r="AG9" i="6"/>
  <c r="AN58" i="6"/>
  <c r="AN43" i="6"/>
  <c r="AN22" i="6"/>
  <c r="AK35" i="6"/>
  <c r="AK34" i="6"/>
  <c r="AK9" i="6"/>
  <c r="AF35" i="6"/>
  <c r="AF34" i="6"/>
  <c r="AF9" i="6"/>
  <c r="AI9" i="6"/>
  <c r="AL35" i="6"/>
  <c r="AL34" i="6"/>
  <c r="AL9" i="6"/>
  <c r="AH35" i="6"/>
  <c r="AH34" i="6"/>
  <c r="AH9" i="6"/>
  <c r="AD35" i="6"/>
  <c r="AD34" i="6"/>
  <c r="AD9" i="6"/>
  <c r="AM34" i="6"/>
  <c r="AM9" i="6"/>
  <c r="AB46" i="6"/>
  <c r="AB14" i="6"/>
  <c r="AN16" i="6"/>
  <c r="AB11" i="6"/>
  <c r="AB47" i="6"/>
  <c r="AC34" i="6"/>
  <c r="AN35" i="6"/>
  <c r="AB36" i="6"/>
  <c r="AC9" i="6"/>
  <c r="AN34" i="6"/>
  <c r="AB34" i="6"/>
  <c r="AB35" i="6"/>
  <c r="AB10" i="6"/>
  <c r="AN9" i="6"/>
  <c r="AB9" i="6"/>
</calcChain>
</file>

<file path=xl/sharedStrings.xml><?xml version="1.0" encoding="utf-8"?>
<sst xmlns="http://schemas.openxmlformats.org/spreadsheetml/2006/main" count="226" uniqueCount="184">
  <si>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</si>
  <si>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</si>
  <si>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</si>
  <si>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</si>
  <si>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</si>
  <si>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</si>
  <si>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</si>
  <si>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</si>
  <si>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</si>
  <si>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</si>
  <si>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</si>
  <si>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</si>
  <si>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</si>
  <si>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</si>
  <si>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</si>
  <si>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</si>
  <si>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</si>
  <si>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</si>
  <si>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</si>
  <si>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</si>
  <si>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</si>
  <si>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</si>
  <si>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</si>
  <si>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</si>
  <si>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</si>
  <si>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</si>
  <si>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</si>
  <si>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</si>
  <si>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</si>
  <si>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</si>
  <si>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</si>
  <si>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</si>
  <si>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</si>
  <si>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</si>
  <si>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</si>
  <si>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</si>
  <si>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</si>
  <si>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</si>
  <si>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</si>
  <si>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</si>
  <si>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</si>
  <si>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</si>
  <si>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</si>
  <si>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</si>
  <si>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</si>
  <si>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</si>
  <si>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</si>
  <si>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</si>
  <si>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</si>
  <si>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</si>
  <si>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</si>
  <si>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</si>
  <si>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</si>
  <si>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</si>
  <si>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</si>
  <si>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</si>
  <si>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</si>
  <si>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</si>
  <si>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</si>
  <si>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</si>
  <si>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</si>
  <si>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</si>
  <si>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</si>
  <si>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 Единый сельскохозяйственный налог</t>
  </si>
  <si>
    <t xml:space="preserve"> 000 1050300001 0000 110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</si>
  <si>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</si>
  <si>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</si>
  <si>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</si>
  <si>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</si>
  <si>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</si>
  <si>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</si>
  <si>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организаций</t>
  </si>
  <si>
    <t xml:space="preserve"> 000 1060200002 0000 110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</si>
  <si>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</si>
  <si>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</si>
  <si>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</si>
  <si>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</si>
  <si>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</si>
  <si>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</si>
  <si>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</si>
  <si>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</si>
  <si>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</si>
  <si>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</si>
  <si>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</si>
  <si>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</si>
  <si>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</si>
  <si>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</si>
  <si>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АДМИНИСТРАТИВНЫЕ ПЛАТЕЖИ И СБОРЫ</t>
  </si>
  <si>
    <t xml:space="preserve"> 000 1150000000 0000 000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</si>
  <si>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</si>
  <si>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</si>
  <si>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</si>
  <si>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</si>
  <si>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</si>
  <si>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</si>
  <si>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</si>
  <si>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</si>
  <si>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</si>
  <si>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</si>
  <si>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</si>
  <si>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</si>
  <si>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000 2021500105 0000 150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</si>
  <si>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</si>
  <si>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</si>
  <si>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</si>
  <si>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</si>
  <si>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</si>
  <si>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</si>
  <si>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</si>
  <si>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</si>
  <si>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</si>
  <si>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</si>
  <si>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</si>
  <si>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</si>
  <si>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</si>
  <si>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</si>
  <si>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</si>
  <si>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</si>
  <si>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</si>
  <si>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</si>
  <si>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</si>
  <si>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</si>
  <si>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</si>
  <si>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</si>
  <si>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</si>
  <si>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</si>
  <si>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</si>
  <si>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</si>
  <si>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</si>
  <si>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</si>
  <si>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</si>
  <si>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</si>
  <si>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</si>
  <si>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</si>
  <si>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</si>
  <si>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</si>
  <si>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</si>
  <si>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Иные межбюджетные трансферты</t>
  </si>
  <si>
    <t xml:space="preserve"> 000 2024999905 0000 150</t>
  </si>
  <si>
    <t>приложение № 1</t>
  </si>
  <si>
    <t>приложение №1</t>
  </si>
  <si>
    <t>тыс.рублей</t>
  </si>
  <si>
    <t xml:space="preserve"> Дотации бюджетам муниципальных районов на поддержку мер по обеспечению сбалансированности бюджетов</t>
  </si>
  <si>
    <t>000 2021500205 0000 151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</si>
  <si>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</si>
  <si>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000 202259905 0000 150</t>
  </si>
  <si>
    <t xml:space="preserve"> 2 02 30024 05 0062 150</t>
  </si>
  <si>
    <t>Субвенции бюджетам муниципальных районов на обеспечение государственных гарантий прав граждан на получение дошкольного образования в общеобразовательных учреждениях</t>
  </si>
  <si>
    <t xml:space="preserve"> 2 02 03024 05 0063 150</t>
  </si>
  <si>
    <t>Субвенции бюджетам муниципальных районов  на обеспечение государственных гарантии прав граждан на получение общего, основного общего, среднего (полного) общего образования в общеобразовательных учреждениях</t>
  </si>
  <si>
    <t xml:space="preserve"> 2 02 30024 05 0067 150</t>
  </si>
  <si>
    <t xml:space="preserve">Субвенции бюджетам муниципальных районов на организацию и поддержку учреждений культуры </t>
  </si>
  <si>
    <t xml:space="preserve"> 2 02 30024 05 0073 150</t>
  </si>
  <si>
    <t>Субвенция бюджетам муниципальных районов по расчету и предоставлению дотаций на выравнивание бюджетной обеспеченности поселений из районного бюджета</t>
  </si>
  <si>
    <t xml:space="preserve"> 2 02 30024 05 0075 150</t>
  </si>
  <si>
    <t>Субвенции бюджетам муниципальных районов на организацию деятельности административных комиссий</t>
  </si>
  <si>
    <t>2 02 30024 05 0065 150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</si>
  <si>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</si>
  <si>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2 02 351020 05 0065 150</t>
  </si>
  <si>
    <t>Субвенции бюджетам муниципальных районов на носуществление государственных полномочий по составлению (изменению) списков кандидатов в присяжные заседатели</t>
  </si>
  <si>
    <t>Субсидии на обеспечение комплексного развития сельских территорий</t>
  </si>
  <si>
    <t>Субсидии на государственную поддержку отрасли культуры</t>
  </si>
  <si>
    <t>Субсидии на обеспечение устойчивого развития сельских территорий</t>
  </si>
  <si>
    <t xml:space="preserve"> 000 20225576050000 150</t>
  </si>
  <si>
    <t>изменения  +; -</t>
  </si>
  <si>
    <t>уточ.сумма</t>
  </si>
  <si>
    <t>утверждено по бюджету</t>
  </si>
  <si>
    <t>000 2022711205 0000 150</t>
  </si>
  <si>
    <t>Субсидии бюджетам муниципальных районов на капитальный вложения в объекты муниципальной собственности</t>
  </si>
  <si>
    <t>Субсидии бюджетам муниципальных районов на обустройство и восстановление воинских захоронений</t>
  </si>
  <si>
    <t>000 2022530405 0000 150</t>
  </si>
  <si>
    <t xml:space="preserve">  Субсидии бюджетам муниципальных районов на организацию бесплатного горячего детского питания в государственных муниципальных образовательных организаций</t>
  </si>
  <si>
    <t>000 2024999900 0000150</t>
  </si>
  <si>
    <t>000 20225576050000 150</t>
  </si>
  <si>
    <t xml:space="preserve"> </t>
  </si>
  <si>
    <t>000 20216549050000150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</si>
  <si>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</si>
  <si>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000 19999050002150</t>
  </si>
  <si>
    <t>Прочие дотации бюджетам муниципальных районов</t>
  </si>
  <si>
    <t>2021 год</t>
  </si>
  <si>
    <t xml:space="preserve"> 000 2022546705 0000 150</t>
  </si>
  <si>
    <t xml:space="preserve">  Субсидии бюджетам муниципальных районов на обеспечение развития  и укрепления материально-технической базы домов культуры  в населенных пунктах с числом  жителей до 50 тысяч человек.</t>
  </si>
  <si>
    <t>О внесении изменений в Решение Собрания представителей муниципального образования Ирафскогий район "О районном бюджете муниципального образования Ирафский районна 2021г и плановый период 2022-2023гг"</t>
  </si>
  <si>
    <t>ДОХОДЫ  РАЙОННОГО БЮДЖЕТА   МО ИРАФСКИЙ РАЙОН НА 2021 И ПЛАНОВЫЙ ПЕРИОД 2022-2022гг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</si>
</sst>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0.0"/>
    <numFmt numFmtId="166" formatCode="#,##0.0"/>
  </numFmts>
  <fonts count="49" x14ac:knownFonts="1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</font>
    <font>
      <b/>
      <sz val="9"/>
      <name val="Calibri"/>
      <family val="2"/>
    </font>
    <font>
      <i/>
      <sz val="11"/>
      <name val="Calibri"/>
      <family val="2"/>
    </font>
    <font>
      <b/>
      <sz val="12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Calibri"/>
      <family val="2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20">
    <xf numFmtId="0" fontId="0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4" fontId="14" fillId="0" borderId="6">
      <alignment horizontal="right"/>
    </xf>
    <xf numFmtId="0" fontId="14" fillId="0" borderId="7">
      <alignment horizontal="left" wrapText="1"/>
    </xf>
    <xf numFmtId="0" fontId="15" fillId="0" borderId="8">
      <alignment horizontal="left" wrapText="1"/>
    </xf>
    <xf numFmtId="0" fontId="14" fillId="0" borderId="9">
      <alignment horizontal="left" wrapText="1" indent="2"/>
    </xf>
    <xf numFmtId="0" fontId="16" fillId="0" borderId="10"/>
    <xf numFmtId="0" fontId="14" fillId="0" borderId="11"/>
    <xf numFmtId="0" fontId="16" fillId="0" borderId="11"/>
    <xf numFmtId="0" fontId="15" fillId="0" borderId="11"/>
    <xf numFmtId="0" fontId="14" fillId="0" borderId="12">
      <alignment horizontal="left" wrapText="1" indent="1"/>
    </xf>
    <xf numFmtId="0" fontId="14" fillId="0" borderId="13">
      <alignment horizontal="left" wrapText="1"/>
    </xf>
    <xf numFmtId="0" fontId="14" fillId="0" borderId="13">
      <alignment horizontal="left" wrapText="1" indent="2"/>
    </xf>
    <xf numFmtId="0" fontId="14" fillId="0" borderId="14">
      <alignment horizontal="left" wrapText="1" indent="2"/>
    </xf>
    <xf numFmtId="0" fontId="14" fillId="0" borderId="0">
      <alignment horizontal="center" wrapText="1"/>
    </xf>
    <xf numFmtId="49" fontId="14" fillId="0" borderId="11">
      <alignment horizontal="left"/>
    </xf>
    <xf numFmtId="49" fontId="14" fillId="0" borderId="15">
      <alignment horizontal="center" wrapText="1"/>
    </xf>
    <xf numFmtId="49" fontId="14" fillId="0" borderId="15">
      <alignment horizontal="center" shrinkToFit="1"/>
    </xf>
    <xf numFmtId="0" fontId="15" fillId="0" borderId="0">
      <alignment horizontal="center"/>
    </xf>
    <xf numFmtId="49" fontId="14" fillId="0" borderId="16">
      <alignment horizontal="center" shrinkToFit="1"/>
    </xf>
    <xf numFmtId="0" fontId="14" fillId="0" borderId="7">
      <alignment horizontal="left" wrapText="1" indent="1"/>
    </xf>
    <xf numFmtId="0" fontId="14" fillId="0" borderId="17">
      <alignment horizontal="left" wrapText="1"/>
    </xf>
    <xf numFmtId="0" fontId="14" fillId="0" borderId="17">
      <alignment horizontal="left" wrapText="1" indent="2"/>
    </xf>
    <xf numFmtId="0" fontId="14" fillId="0" borderId="7">
      <alignment horizontal="left" wrapText="1" indent="2"/>
    </xf>
    <xf numFmtId="0" fontId="16" fillId="0" borderId="18"/>
    <xf numFmtId="0" fontId="16" fillId="0" borderId="19"/>
    <xf numFmtId="0" fontId="15" fillId="0" borderId="20">
      <alignment horizontal="center" vertical="center" textRotation="90" wrapText="1"/>
    </xf>
    <xf numFmtId="0" fontId="15" fillId="0" borderId="10">
      <alignment horizontal="center" vertical="center" textRotation="90" wrapText="1"/>
    </xf>
    <xf numFmtId="0" fontId="14" fillId="0" borderId="0">
      <alignment vertical="center"/>
    </xf>
    <xf numFmtId="0" fontId="15" fillId="0" borderId="11">
      <alignment horizontal="center" vertical="center" textRotation="90" wrapText="1"/>
    </xf>
    <xf numFmtId="0" fontId="15" fillId="0" borderId="10">
      <alignment horizontal="center" vertical="center" textRotation="90"/>
    </xf>
    <xf numFmtId="0" fontId="15" fillId="0" borderId="11">
      <alignment horizontal="center" vertical="center" textRotation="90"/>
    </xf>
    <xf numFmtId="0" fontId="15" fillId="0" borderId="20">
      <alignment horizontal="center" vertical="center" textRotation="90"/>
    </xf>
    <xf numFmtId="0" fontId="15" fillId="0" borderId="21">
      <alignment horizontal="center" vertical="center" textRotation="90"/>
    </xf>
    <xf numFmtId="0" fontId="17" fillId="0" borderId="11">
      <alignment wrapText="1"/>
    </xf>
    <xf numFmtId="0" fontId="17" fillId="0" borderId="10">
      <alignment wrapText="1"/>
    </xf>
    <xf numFmtId="0" fontId="14" fillId="0" borderId="21">
      <alignment horizontal="center" vertical="top" wrapText="1"/>
    </xf>
    <xf numFmtId="0" fontId="15" fillId="0" borderId="22"/>
    <xf numFmtId="49" fontId="18" fillId="0" borderId="23">
      <alignment horizontal="left" vertical="center" wrapText="1"/>
    </xf>
    <xf numFmtId="49" fontId="14" fillId="0" borderId="24">
      <alignment horizontal="left" vertical="center" wrapText="1" indent="2"/>
    </xf>
    <xf numFmtId="49" fontId="14" fillId="0" borderId="14">
      <alignment horizontal="left" vertical="center" wrapText="1" indent="3"/>
    </xf>
    <xf numFmtId="49" fontId="14" fillId="0" borderId="23">
      <alignment horizontal="left" vertical="center" wrapText="1" indent="3"/>
    </xf>
    <xf numFmtId="49" fontId="14" fillId="0" borderId="25">
      <alignment horizontal="left" vertical="center" wrapText="1" indent="3"/>
    </xf>
    <xf numFmtId="0" fontId="18" fillId="0" borderId="22">
      <alignment horizontal="left" vertical="center" wrapText="1"/>
    </xf>
    <xf numFmtId="49" fontId="14" fillId="0" borderId="10">
      <alignment horizontal="left" vertical="center" wrapText="1" indent="3"/>
    </xf>
    <xf numFmtId="49" fontId="14" fillId="0" borderId="0">
      <alignment horizontal="left" vertical="center" wrapText="1" indent="3"/>
    </xf>
    <xf numFmtId="49" fontId="14" fillId="0" borderId="11">
      <alignment horizontal="left" vertical="center" wrapText="1" indent="3"/>
    </xf>
    <xf numFmtId="49" fontId="18" fillId="0" borderId="22">
      <alignment horizontal="left" vertical="center" wrapText="1"/>
    </xf>
    <xf numFmtId="0" fontId="14" fillId="0" borderId="23">
      <alignment horizontal="left" vertical="center" wrapText="1"/>
    </xf>
    <xf numFmtId="0" fontId="14" fillId="0" borderId="25">
      <alignment horizontal="left" vertical="center" wrapText="1"/>
    </xf>
    <xf numFmtId="49" fontId="14" fillId="0" borderId="23">
      <alignment horizontal="left" vertical="center" wrapText="1"/>
    </xf>
    <xf numFmtId="49" fontId="14" fillId="0" borderId="25">
      <alignment horizontal="left" vertical="center" wrapText="1"/>
    </xf>
    <xf numFmtId="49" fontId="15" fillId="0" borderId="26">
      <alignment horizontal="center"/>
    </xf>
    <xf numFmtId="49" fontId="15" fillId="0" borderId="27">
      <alignment horizontal="center" vertical="center" wrapText="1"/>
    </xf>
    <xf numFmtId="49" fontId="14" fillId="0" borderId="28">
      <alignment horizontal="center" vertical="center" wrapText="1"/>
    </xf>
    <xf numFmtId="49" fontId="14" fillId="0" borderId="15">
      <alignment horizontal="center" vertical="center" wrapText="1"/>
    </xf>
    <xf numFmtId="49" fontId="14" fillId="0" borderId="27">
      <alignment horizontal="center" vertical="center" wrapText="1"/>
    </xf>
    <xf numFmtId="49" fontId="14" fillId="0" borderId="29">
      <alignment horizontal="center" vertical="center" wrapText="1"/>
    </xf>
    <xf numFmtId="49" fontId="14" fillId="0" borderId="30">
      <alignment horizontal="center" vertical="center" wrapText="1"/>
    </xf>
    <xf numFmtId="49" fontId="14" fillId="0" borderId="0">
      <alignment horizontal="center" vertical="center" wrapText="1"/>
    </xf>
    <xf numFmtId="49" fontId="14" fillId="0" borderId="11">
      <alignment horizontal="center" vertical="center" wrapText="1"/>
    </xf>
    <xf numFmtId="49" fontId="15" fillId="0" borderId="26">
      <alignment horizontal="center" vertical="center" wrapText="1"/>
    </xf>
    <xf numFmtId="0" fontId="15" fillId="0" borderId="26">
      <alignment horizontal="center" vertical="center"/>
    </xf>
    <xf numFmtId="0" fontId="14" fillId="0" borderId="28">
      <alignment horizontal="center" vertical="center"/>
    </xf>
    <xf numFmtId="0" fontId="14" fillId="0" borderId="15">
      <alignment horizontal="center" vertical="center"/>
    </xf>
    <xf numFmtId="0" fontId="14" fillId="0" borderId="27">
      <alignment horizontal="center" vertical="center"/>
    </xf>
    <xf numFmtId="0" fontId="15" fillId="0" borderId="27">
      <alignment horizontal="center" vertical="center"/>
    </xf>
    <xf numFmtId="0" fontId="14" fillId="0" borderId="29">
      <alignment horizontal="center" vertical="center"/>
    </xf>
    <xf numFmtId="49" fontId="15" fillId="0" borderId="26">
      <alignment horizontal="center" vertical="center"/>
    </xf>
    <xf numFmtId="49" fontId="14" fillId="0" borderId="28">
      <alignment horizontal="center" vertical="center"/>
    </xf>
    <xf numFmtId="49" fontId="14" fillId="0" borderId="15">
      <alignment horizontal="center" vertical="center"/>
    </xf>
    <xf numFmtId="49" fontId="14" fillId="0" borderId="27">
      <alignment horizontal="center" vertical="center"/>
    </xf>
    <xf numFmtId="49" fontId="14" fillId="0" borderId="29">
      <alignment horizontal="center" vertical="center"/>
    </xf>
    <xf numFmtId="49" fontId="14" fillId="0" borderId="21">
      <alignment horizontal="center" vertical="top" wrapText="1"/>
    </xf>
    <xf numFmtId="0" fontId="14" fillId="0" borderId="18"/>
    <xf numFmtId="4" fontId="14" fillId="0" borderId="31">
      <alignment horizontal="right"/>
    </xf>
    <xf numFmtId="4" fontId="14" fillId="0" borderId="30">
      <alignment horizontal="right"/>
    </xf>
    <xf numFmtId="4" fontId="14" fillId="0" borderId="0">
      <alignment horizontal="right" shrinkToFit="1"/>
    </xf>
    <xf numFmtId="4" fontId="14" fillId="0" borderId="11">
      <alignment horizontal="right"/>
    </xf>
    <xf numFmtId="49" fontId="14" fillId="0" borderId="11">
      <alignment horizontal="center"/>
    </xf>
    <xf numFmtId="0" fontId="14" fillId="0" borderId="10">
      <alignment horizontal="center"/>
    </xf>
    <xf numFmtId="0" fontId="14" fillId="0" borderId="10"/>
    <xf numFmtId="0" fontId="14" fillId="0" borderId="11">
      <alignment horizontal="center"/>
    </xf>
    <xf numFmtId="49" fontId="14" fillId="0" borderId="10">
      <alignment horizontal="center"/>
    </xf>
    <xf numFmtId="49" fontId="14" fillId="0" borderId="0">
      <alignment horizontal="left"/>
    </xf>
    <xf numFmtId="4" fontId="14" fillId="0" borderId="18">
      <alignment horizontal="right"/>
    </xf>
    <xf numFmtId="0" fontId="14" fillId="0" borderId="21">
      <alignment horizontal="center" vertical="top"/>
    </xf>
    <xf numFmtId="4" fontId="14" fillId="0" borderId="19">
      <alignment horizontal="right"/>
    </xf>
    <xf numFmtId="4" fontId="14" fillId="0" borderId="32">
      <alignment horizontal="right"/>
    </xf>
    <xf numFmtId="0" fontId="14" fillId="0" borderId="19"/>
    <xf numFmtId="0" fontId="17" fillId="0" borderId="21">
      <alignment wrapText="1"/>
    </xf>
    <xf numFmtId="0" fontId="13" fillId="0" borderId="33"/>
    <xf numFmtId="0" fontId="16" fillId="3" borderId="0"/>
    <xf numFmtId="0" fontId="15" fillId="0" borderId="0"/>
    <xf numFmtId="0" fontId="19" fillId="0" borderId="0"/>
    <xf numFmtId="0" fontId="14" fillId="0" borderId="0">
      <alignment horizontal="left"/>
    </xf>
    <xf numFmtId="0" fontId="14" fillId="0" borderId="0"/>
    <xf numFmtId="0" fontId="13" fillId="0" borderId="0"/>
    <xf numFmtId="0" fontId="16" fillId="0" borderId="0"/>
    <xf numFmtId="49" fontId="14" fillId="0" borderId="21">
      <alignment horizontal="center" vertical="center" wrapText="1"/>
    </xf>
    <xf numFmtId="0" fontId="14" fillId="0" borderId="34">
      <alignment horizontal="left" wrapText="1"/>
    </xf>
    <xf numFmtId="0" fontId="14" fillId="0" borderId="13">
      <alignment horizontal="left" wrapText="1" indent="1"/>
    </xf>
    <xf numFmtId="0" fontId="14" fillId="0" borderId="35">
      <alignment horizontal="left" wrapText="1" indent="2"/>
    </xf>
    <xf numFmtId="0" fontId="13" fillId="0" borderId="0"/>
    <xf numFmtId="0" fontId="20" fillId="0" borderId="0">
      <alignment horizontal="center" vertical="top"/>
    </xf>
    <xf numFmtId="0" fontId="14" fillId="0" borderId="10">
      <alignment horizontal="left"/>
    </xf>
    <xf numFmtId="49" fontId="14" fillId="0" borderId="26">
      <alignment horizontal="center" wrapText="1"/>
    </xf>
    <xf numFmtId="49" fontId="14" fillId="0" borderId="28">
      <alignment horizontal="center" wrapText="1"/>
    </xf>
    <xf numFmtId="49" fontId="14" fillId="0" borderId="27">
      <alignment horizontal="center"/>
    </xf>
    <xf numFmtId="0" fontId="16" fillId="0" borderId="0"/>
    <xf numFmtId="0" fontId="14" fillId="0" borderId="30"/>
    <xf numFmtId="49" fontId="14" fillId="0" borderId="10"/>
    <xf numFmtId="49" fontId="14" fillId="0" borderId="0"/>
    <xf numFmtId="49" fontId="14" fillId="0" borderId="36">
      <alignment horizontal="center"/>
    </xf>
    <xf numFmtId="49" fontId="14" fillId="0" borderId="18">
      <alignment horizontal="center"/>
    </xf>
    <xf numFmtId="49" fontId="14" fillId="0" borderId="21">
      <alignment horizontal="center"/>
    </xf>
    <xf numFmtId="49" fontId="14" fillId="0" borderId="31">
      <alignment horizontal="center" vertical="center" wrapText="1"/>
    </xf>
    <xf numFmtId="4" fontId="14" fillId="0" borderId="21">
      <alignment horizontal="right"/>
    </xf>
    <xf numFmtId="0" fontId="14" fillId="4" borderId="30"/>
    <xf numFmtId="0" fontId="14" fillId="4" borderId="0"/>
    <xf numFmtId="0" fontId="21" fillId="0" borderId="0">
      <alignment horizontal="center" wrapText="1"/>
    </xf>
    <xf numFmtId="0" fontId="14" fillId="0" borderId="0">
      <alignment horizontal="center"/>
    </xf>
    <xf numFmtId="0" fontId="14" fillId="0" borderId="11">
      <alignment wrapText="1"/>
    </xf>
    <xf numFmtId="0" fontId="14" fillId="0" borderId="37">
      <alignment wrapText="1"/>
    </xf>
    <xf numFmtId="0" fontId="22" fillId="0" borderId="38"/>
    <xf numFmtId="49" fontId="23" fillId="0" borderId="39">
      <alignment horizontal="right"/>
    </xf>
    <xf numFmtId="0" fontId="14" fillId="0" borderId="39">
      <alignment horizontal="right"/>
    </xf>
    <xf numFmtId="0" fontId="22" fillId="0" borderId="11"/>
    <xf numFmtId="0" fontId="13" fillId="0" borderId="30"/>
    <xf numFmtId="0" fontId="14" fillId="0" borderId="31">
      <alignment horizontal="center"/>
    </xf>
    <xf numFmtId="49" fontId="16" fillId="0" borderId="40">
      <alignment horizontal="center"/>
    </xf>
    <xf numFmtId="164" fontId="14" fillId="0" borderId="8">
      <alignment horizontal="center"/>
    </xf>
    <xf numFmtId="0" fontId="14" fillId="0" borderId="41">
      <alignment horizontal="center"/>
    </xf>
    <xf numFmtId="49" fontId="14" fillId="0" borderId="9">
      <alignment horizontal="center"/>
    </xf>
    <xf numFmtId="49" fontId="14" fillId="0" borderId="8">
      <alignment horizontal="center"/>
    </xf>
    <xf numFmtId="0" fontId="14" fillId="0" borderId="8">
      <alignment horizontal="center"/>
    </xf>
    <xf numFmtId="49" fontId="14" fillId="0" borderId="42">
      <alignment horizontal="center"/>
    </xf>
    <xf numFmtId="0" fontId="22" fillId="0" borderId="0"/>
    <xf numFmtId="0" fontId="16" fillId="0" borderId="43"/>
    <xf numFmtId="0" fontId="16" fillId="0" borderId="33"/>
    <xf numFmtId="4" fontId="14" fillId="0" borderId="35">
      <alignment horizontal="right"/>
    </xf>
    <xf numFmtId="49" fontId="14" fillId="0" borderId="19">
      <alignment horizontal="center"/>
    </xf>
    <xf numFmtId="0" fontId="14" fillId="0" borderId="44">
      <alignment horizontal="left" wrapText="1"/>
    </xf>
    <xf numFmtId="0" fontId="14" fillId="0" borderId="17">
      <alignment horizontal="left" wrapText="1" indent="1"/>
    </xf>
    <xf numFmtId="0" fontId="14" fillId="0" borderId="8">
      <alignment horizontal="left" wrapText="1" indent="2"/>
    </xf>
    <xf numFmtId="0" fontId="14" fillId="4" borderId="45"/>
    <xf numFmtId="0" fontId="21" fillId="0" borderId="0">
      <alignment horizontal="left" wrapText="1"/>
    </xf>
    <xf numFmtId="49" fontId="16" fillId="0" borderId="0"/>
    <xf numFmtId="0" fontId="14" fillId="0" borderId="0">
      <alignment horizontal="right"/>
    </xf>
    <xf numFmtId="49" fontId="14" fillId="0" borderId="0">
      <alignment horizontal="right"/>
    </xf>
    <xf numFmtId="0" fontId="14" fillId="0" borderId="0">
      <alignment horizontal="left" wrapText="1"/>
    </xf>
    <xf numFmtId="0" fontId="14" fillId="0" borderId="11">
      <alignment horizontal="left"/>
    </xf>
    <xf numFmtId="0" fontId="14" fillId="0" borderId="12">
      <alignment horizontal="left" wrapText="1"/>
    </xf>
    <xf numFmtId="0" fontId="14" fillId="0" borderId="37"/>
    <xf numFmtId="0" fontId="15" fillId="0" borderId="46">
      <alignment horizontal="left" wrapText="1"/>
    </xf>
    <xf numFmtId="0" fontId="14" fillId="0" borderId="47">
      <alignment horizontal="left" wrapText="1" indent="2"/>
    </xf>
    <xf numFmtId="49" fontId="14" fillId="0" borderId="0">
      <alignment horizontal="center" wrapText="1"/>
    </xf>
    <xf numFmtId="49" fontId="14" fillId="0" borderId="27">
      <alignment horizontal="center" wrapText="1"/>
    </xf>
    <xf numFmtId="0" fontId="14" fillId="0" borderId="48"/>
    <xf numFmtId="0" fontId="14" fillId="0" borderId="49">
      <alignment horizontal="center" wrapText="1"/>
    </xf>
    <xf numFmtId="49" fontId="14" fillId="0" borderId="15">
      <alignment horizontal="center"/>
    </xf>
    <xf numFmtId="0" fontId="16" fillId="0" borderId="30"/>
    <xf numFmtId="49" fontId="14" fillId="0" borderId="0">
      <alignment horizontal="center"/>
    </xf>
    <xf numFmtId="49" fontId="14" fillId="0" borderId="36">
      <alignment horizontal="center" wrapText="1"/>
    </xf>
    <xf numFmtId="49" fontId="14" fillId="0" borderId="50">
      <alignment horizontal="center" wrapText="1"/>
    </xf>
    <xf numFmtId="49" fontId="14" fillId="0" borderId="16">
      <alignment horizontal="center"/>
    </xf>
    <xf numFmtId="49" fontId="14" fillId="0" borderId="11"/>
    <xf numFmtId="4" fontId="14" fillId="0" borderId="16">
      <alignment horizontal="right"/>
    </xf>
    <xf numFmtId="4" fontId="14" fillId="0" borderId="36">
      <alignment horizontal="right"/>
    </xf>
    <xf numFmtId="4" fontId="14" fillId="0" borderId="47">
      <alignment horizontal="right"/>
    </xf>
    <xf numFmtId="49" fontId="14" fillId="0" borderId="35">
      <alignment horizontal="center"/>
    </xf>
    <xf numFmtId="0" fontId="25" fillId="0" borderId="0" applyNumberFormat="0" applyFill="0" applyBorder="0" applyAlignment="0" applyProtection="0"/>
    <xf numFmtId="0" fontId="26" fillId="0" borderId="51" applyNumberFormat="0" applyFill="0" applyAlignment="0" applyProtection="0"/>
    <xf numFmtId="0" fontId="27" fillId="0" borderId="52" applyNumberFormat="0" applyFill="0" applyAlignment="0" applyProtection="0"/>
    <xf numFmtId="0" fontId="28" fillId="0" borderId="53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54" applyNumberFormat="0" applyAlignment="0" applyProtection="0"/>
    <xf numFmtId="0" fontId="33" fillId="9" borderId="55" applyNumberFormat="0" applyAlignment="0" applyProtection="0"/>
    <xf numFmtId="0" fontId="34" fillId="9" borderId="54" applyNumberFormat="0" applyAlignment="0" applyProtection="0"/>
    <xf numFmtId="0" fontId="35" fillId="0" borderId="56" applyNumberFormat="0" applyFill="0" applyAlignment="0" applyProtection="0"/>
    <xf numFmtId="0" fontId="36" fillId="10" borderId="5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9" applyNumberFormat="0" applyFill="0" applyAlignment="0" applyProtection="0"/>
    <xf numFmtId="0" fontId="40" fillId="12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1" fillId="26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5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5" borderId="0" applyNumberFormat="0" applyBorder="0" applyAlignment="0" applyProtection="0"/>
    <xf numFmtId="0" fontId="46" fillId="0" borderId="0"/>
    <xf numFmtId="0" fontId="1" fillId="0" borderId="0"/>
    <xf numFmtId="0" fontId="1" fillId="11" borderId="58" applyNumberFormat="0" applyFont="0" applyAlignment="0" applyProtection="0"/>
    <xf numFmtId="0" fontId="1" fillId="0" borderId="0"/>
  </cellStyleXfs>
  <cellXfs count="122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0" fillId="0" borderId="0" xfId="0" applyBorder="1" applyProtection="1">
      <protection locked="0"/>
    </xf>
    <xf numFmtId="49" fontId="41" fillId="0" borderId="4" xfId="103" applyFont="1" applyBorder="1" applyAlignment="1" applyProtection="1">
      <alignment vertical="center" wrapText="1"/>
      <protection locked="0"/>
    </xf>
    <xf numFmtId="49" fontId="41" fillId="0" borderId="5" xfId="103" applyFont="1" applyBorder="1" applyAlignment="1" applyProtection="1">
      <alignment vertical="center" wrapText="1"/>
      <protection locked="0"/>
    </xf>
    <xf numFmtId="49" fontId="41" fillId="0" borderId="21" xfId="103" applyFont="1" applyAlignment="1" applyProtection="1">
      <alignment horizontal="center" vertical="center" wrapText="1"/>
    </xf>
    <xf numFmtId="49" fontId="41" fillId="0" borderId="1" xfId="103" applyFont="1" applyBorder="1" applyAlignment="1" applyProtection="1">
      <alignment horizontal="center" vertical="center" wrapText="1"/>
    </xf>
    <xf numFmtId="49" fontId="42" fillId="0" borderId="21" xfId="103" applyFont="1" applyAlignment="1" applyProtection="1">
      <alignment horizontal="center" vertical="center" wrapText="1"/>
    </xf>
    <xf numFmtId="49" fontId="41" fillId="0" borderId="31" xfId="120" applyFont="1" applyAlignment="1" applyProtection="1">
      <alignment horizontal="center" vertical="center" wrapText="1"/>
    </xf>
    <xf numFmtId="49" fontId="42" fillId="0" borderId="65" xfId="120" applyFont="1" applyBorder="1" applyAlignment="1" applyProtection="1">
      <alignment horizontal="center" vertical="center" wrapText="1"/>
    </xf>
    <xf numFmtId="49" fontId="43" fillId="0" borderId="36" xfId="117" applyFont="1" applyAlignment="1" applyProtection="1">
      <alignment horizontal="center" wrapText="1"/>
    </xf>
    <xf numFmtId="4" fontId="43" fillId="0" borderId="21" xfId="121" applyFont="1" applyAlignment="1" applyProtection="1">
      <alignment horizontal="right" wrapText="1"/>
    </xf>
    <xf numFmtId="4" fontId="43" fillId="0" borderId="35" xfId="144" applyFont="1" applyAlignment="1" applyProtection="1">
      <alignment horizontal="right" wrapText="1"/>
    </xf>
    <xf numFmtId="0" fontId="43" fillId="0" borderId="66" xfId="104" applyNumberFormat="1" applyFont="1" applyBorder="1" applyAlignment="1" applyProtection="1">
      <alignment horizontal="left" wrapText="1"/>
    </xf>
    <xf numFmtId="165" fontId="43" fillId="0" borderId="3" xfId="143" applyNumberFormat="1" applyFont="1" applyBorder="1" applyAlignment="1" applyProtection="1">
      <alignment horizontal="right" wrapText="1"/>
    </xf>
    <xf numFmtId="49" fontId="41" fillId="0" borderId="18" xfId="118" applyFont="1" applyAlignment="1" applyProtection="1">
      <alignment horizontal="center" wrapText="1"/>
    </xf>
    <xf numFmtId="49" fontId="41" fillId="0" borderId="19" xfId="145" applyFont="1" applyAlignment="1" applyProtection="1">
      <alignment horizontal="center" wrapText="1"/>
    </xf>
    <xf numFmtId="0" fontId="41" fillId="0" borderId="45" xfId="105" applyNumberFormat="1" applyFont="1" applyBorder="1" applyAlignment="1" applyProtection="1">
      <alignment horizontal="left" wrapText="1"/>
    </xf>
    <xf numFmtId="4" fontId="43" fillId="2" borderId="21" xfId="121" applyFont="1" applyFill="1" applyAlignment="1" applyProtection="1">
      <alignment horizontal="right" wrapText="1"/>
    </xf>
    <xf numFmtId="4" fontId="43" fillId="2" borderId="35" xfId="144" applyFont="1" applyFill="1" applyAlignment="1" applyProtection="1">
      <alignment horizontal="right" wrapText="1"/>
    </xf>
    <xf numFmtId="0" fontId="43" fillId="2" borderId="67" xfId="106" applyNumberFormat="1" applyFont="1" applyFill="1" applyBorder="1" applyAlignment="1" applyProtection="1">
      <alignment horizontal="left" wrapText="1"/>
    </xf>
    <xf numFmtId="165" fontId="44" fillId="0" borderId="3" xfId="143" applyNumberFormat="1" applyFont="1" applyBorder="1" applyAlignment="1" applyProtection="1">
      <alignment horizontal="right" wrapText="1"/>
    </xf>
    <xf numFmtId="4" fontId="42" fillId="2" borderId="21" xfId="121" applyFont="1" applyFill="1" applyAlignment="1" applyProtection="1">
      <alignment horizontal="right" wrapText="1"/>
    </xf>
    <xf numFmtId="4" fontId="42" fillId="2" borderId="35" xfId="144" applyFont="1" applyFill="1" applyAlignment="1" applyProtection="1">
      <alignment horizontal="right" wrapText="1"/>
    </xf>
    <xf numFmtId="0" fontId="42" fillId="2" borderId="67" xfId="106" applyNumberFormat="1" applyFont="1" applyFill="1" applyBorder="1" applyAlignment="1" applyProtection="1">
      <alignment horizontal="left" wrapText="1"/>
    </xf>
    <xf numFmtId="0" fontId="43" fillId="2" borderId="3" xfId="106" applyNumberFormat="1" applyFont="1" applyFill="1" applyBorder="1" applyAlignment="1" applyProtection="1">
      <alignment horizontal="right" wrapText="1"/>
    </xf>
    <xf numFmtId="4" fontId="41" fillId="2" borderId="21" xfId="121" applyFont="1" applyFill="1" applyAlignment="1" applyProtection="1">
      <alignment horizontal="right" wrapText="1"/>
    </xf>
    <xf numFmtId="4" fontId="41" fillId="2" borderId="35" xfId="144" applyFont="1" applyFill="1" applyAlignment="1" applyProtection="1">
      <alignment horizontal="right" wrapText="1"/>
    </xf>
    <xf numFmtId="0" fontId="41" fillId="2" borderId="67" xfId="106" applyNumberFormat="1" applyFont="1" applyFill="1" applyBorder="1" applyAlignment="1" applyProtection="1">
      <alignment horizontal="left" wrapText="1"/>
    </xf>
    <xf numFmtId="0" fontId="41" fillId="2" borderId="3" xfId="106" applyNumberFormat="1" applyFont="1" applyFill="1" applyBorder="1" applyAlignment="1" applyProtection="1">
      <alignment horizontal="right" wrapText="1"/>
    </xf>
    <xf numFmtId="0" fontId="44" fillId="2" borderId="3" xfId="0" applyFont="1" applyFill="1" applyBorder="1" applyAlignment="1">
      <alignment horizontal="center" wrapText="1"/>
    </xf>
    <xf numFmtId="0" fontId="44" fillId="2" borderId="4" xfId="0" applyFont="1" applyFill="1" applyBorder="1" applyAlignment="1">
      <alignment horizontal="left" wrapText="1"/>
    </xf>
    <xf numFmtId="0" fontId="44" fillId="0" borderId="3" xfId="0" applyFont="1" applyBorder="1" applyAlignment="1">
      <alignment horizontal="center" wrapText="1"/>
    </xf>
    <xf numFmtId="0" fontId="44" fillId="0" borderId="4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  <xf numFmtId="0" fontId="44" fillId="2" borderId="0" xfId="0" applyFont="1" applyFill="1" applyBorder="1" applyAlignment="1">
      <alignment horizontal="center" wrapText="1"/>
    </xf>
    <xf numFmtId="0" fontId="42" fillId="0" borderId="68" xfId="0" applyFont="1" applyBorder="1" applyAlignment="1">
      <alignment wrapText="1"/>
    </xf>
    <xf numFmtId="0" fontId="41" fillId="2" borderId="60" xfId="106" applyNumberFormat="1" applyFont="1" applyFill="1" applyBorder="1" applyAlignment="1" applyProtection="1">
      <alignment horizontal="left" wrapText="1"/>
    </xf>
    <xf numFmtId="0" fontId="43" fillId="2" borderId="60" xfId="106" applyNumberFormat="1" applyFont="1" applyFill="1" applyBorder="1" applyAlignment="1" applyProtection="1">
      <alignment horizontal="left" wrapText="1"/>
    </xf>
    <xf numFmtId="4" fontId="41" fillId="0" borderId="21" xfId="121" applyFont="1" applyAlignment="1" applyProtection="1">
      <alignment horizontal="right" wrapText="1"/>
    </xf>
    <xf numFmtId="4" fontId="41" fillId="0" borderId="35" xfId="144" applyFont="1" applyAlignment="1" applyProtection="1">
      <alignment horizontal="right" wrapText="1"/>
    </xf>
    <xf numFmtId="0" fontId="41" fillId="0" borderId="60" xfId="106" applyNumberFormat="1" applyFont="1" applyBorder="1" applyAlignment="1" applyProtection="1">
      <alignment horizontal="left" wrapText="1"/>
    </xf>
    <xf numFmtId="0" fontId="41" fillId="0" borderId="67" xfId="106" applyNumberFormat="1" applyFont="1" applyBorder="1" applyAlignment="1" applyProtection="1">
      <alignment horizontal="left" wrapText="1"/>
    </xf>
    <xf numFmtId="0" fontId="10" fillId="0" borderId="0" xfId="101" applyNumberFormat="1" applyFont="1" applyAlignment="1" applyProtection="1">
      <alignment wrapText="1"/>
    </xf>
    <xf numFmtId="0" fontId="4" fillId="0" borderId="0" xfId="101" applyNumberFormat="1" applyFont="1" applyAlignment="1" applyProtection="1">
      <alignment wrapText="1"/>
    </xf>
    <xf numFmtId="0" fontId="4" fillId="0" borderId="30" xfId="132" applyNumberFormat="1" applyFont="1" applyAlignment="1" applyProtection="1">
      <alignment wrapText="1"/>
    </xf>
    <xf numFmtId="0" fontId="3" fillId="0" borderId="0" xfId="102" applyNumberFormat="1" applyFont="1" applyAlignment="1" applyProtection="1">
      <alignment wrapText="1"/>
    </xf>
    <xf numFmtId="165" fontId="3" fillId="0" borderId="0" xfId="102" applyNumberFormat="1" applyFont="1" applyAlignment="1" applyProtection="1">
      <alignment wrapText="1"/>
    </xf>
    <xf numFmtId="0" fontId="0" fillId="0" borderId="0" xfId="0" applyBorder="1" applyAlignment="1" applyProtection="1">
      <alignment wrapText="1"/>
      <protection locked="0"/>
    </xf>
    <xf numFmtId="0" fontId="9" fillId="0" borderId="0" xfId="97" applyNumberFormat="1" applyFont="1" applyAlignment="1" applyProtection="1">
      <alignment wrapText="1"/>
    </xf>
    <xf numFmtId="0" fontId="24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49" fontId="44" fillId="36" borderId="3" xfId="207" applyNumberFormat="1" applyFont="1" applyFill="1" applyBorder="1" applyAlignment="1">
      <alignment horizontal="center" vertical="top" wrapText="1"/>
    </xf>
    <xf numFmtId="4" fontId="41" fillId="36" borderId="35" xfId="144" applyFont="1" applyFill="1" applyAlignment="1" applyProtection="1">
      <alignment horizontal="right" wrapText="1"/>
    </xf>
    <xf numFmtId="0" fontId="44" fillId="36" borderId="3" xfId="207" applyNumberFormat="1" applyFont="1" applyFill="1" applyBorder="1" applyAlignment="1">
      <alignment horizontal="center" vertical="top" wrapText="1"/>
    </xf>
    <xf numFmtId="4" fontId="41" fillId="36" borderId="21" xfId="121" applyFont="1" applyFill="1" applyAlignment="1" applyProtection="1">
      <alignment horizontal="right" wrapText="1"/>
    </xf>
    <xf numFmtId="0" fontId="0" fillId="0" borderId="3" xfId="0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44" fillId="36" borderId="4" xfId="207" applyFont="1" applyFill="1" applyBorder="1" applyAlignment="1">
      <alignment horizontal="justify" vertical="top" wrapText="1"/>
    </xf>
    <xf numFmtId="49" fontId="42" fillId="0" borderId="3" xfId="120" applyFont="1" applyBorder="1" applyAlignment="1" applyProtection="1">
      <alignment horizontal="center" vertical="center" wrapText="1"/>
    </xf>
    <xf numFmtId="165" fontId="43" fillId="0" borderId="3" xfId="104" applyNumberFormat="1" applyFont="1" applyBorder="1" applyAlignment="1" applyProtection="1">
      <alignment horizontal="right" wrapText="1"/>
    </xf>
    <xf numFmtId="0" fontId="43" fillId="2" borderId="0" xfId="106" applyNumberFormat="1" applyFont="1" applyFill="1" applyBorder="1" applyAlignment="1" applyProtection="1">
      <alignment horizontal="right" wrapText="1"/>
    </xf>
    <xf numFmtId="0" fontId="11" fillId="36" borderId="0" xfId="0" applyFont="1" applyFill="1" applyBorder="1" applyAlignment="1" applyProtection="1">
      <alignment wrapText="1"/>
      <protection locked="0"/>
    </xf>
    <xf numFmtId="0" fontId="24" fillId="36" borderId="0" xfId="0" applyFont="1" applyFill="1" applyBorder="1" applyAlignment="1" applyProtection="1">
      <alignment horizontal="center" wrapText="1"/>
      <protection locked="0"/>
    </xf>
    <xf numFmtId="49" fontId="42" fillId="36" borderId="3" xfId="120" applyFont="1" applyFill="1" applyBorder="1" applyAlignment="1" applyProtection="1">
      <alignment horizontal="right" vertical="center" wrapText="1"/>
    </xf>
    <xf numFmtId="0" fontId="43" fillId="36" borderId="3" xfId="106" applyNumberFormat="1" applyFont="1" applyFill="1" applyBorder="1" applyAlignment="1" applyProtection="1">
      <alignment horizontal="right" wrapText="1"/>
    </xf>
    <xf numFmtId="0" fontId="41" fillId="36" borderId="3" xfId="106" applyNumberFormat="1" applyFont="1" applyFill="1" applyBorder="1" applyAlignment="1" applyProtection="1">
      <alignment horizontal="right" wrapText="1"/>
    </xf>
    <xf numFmtId="0" fontId="44" fillId="36" borderId="3" xfId="0" applyFont="1" applyFill="1" applyBorder="1" applyAlignment="1">
      <alignment horizontal="right" wrapText="1"/>
    </xf>
    <xf numFmtId="0" fontId="42" fillId="36" borderId="3" xfId="0" applyFont="1" applyFill="1" applyBorder="1" applyAlignment="1">
      <alignment horizontal="right" wrapText="1"/>
    </xf>
    <xf numFmtId="165" fontId="0" fillId="36" borderId="0" xfId="0" applyNumberFormat="1" applyFill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0" borderId="3" xfId="0" applyFont="1" applyBorder="1" applyProtection="1">
      <protection locked="0"/>
    </xf>
    <xf numFmtId="165" fontId="8" fillId="2" borderId="0" xfId="0" applyNumberFormat="1" applyFont="1" applyFill="1" applyProtection="1">
      <protection locked="0"/>
    </xf>
    <xf numFmtId="4" fontId="41" fillId="36" borderId="16" xfId="121" applyFont="1" applyFill="1" applyBorder="1" applyAlignment="1" applyProtection="1">
      <alignment horizontal="right" wrapText="1"/>
    </xf>
    <xf numFmtId="4" fontId="41" fillId="36" borderId="47" xfId="144" applyFont="1" applyFill="1" applyBorder="1" applyAlignment="1" applyProtection="1">
      <alignment horizontal="right" wrapText="1"/>
    </xf>
    <xf numFmtId="0" fontId="41" fillId="2" borderId="70" xfId="106" applyNumberFormat="1" applyFont="1" applyFill="1" applyBorder="1" applyAlignment="1" applyProtection="1">
      <alignment horizontal="left" wrapText="1"/>
    </xf>
    <xf numFmtId="0" fontId="41" fillId="2" borderId="71" xfId="106" applyNumberFormat="1" applyFont="1" applyFill="1" applyBorder="1" applyAlignment="1" applyProtection="1">
      <alignment horizontal="right" wrapText="1"/>
    </xf>
    <xf numFmtId="165" fontId="43" fillId="0" borderId="71" xfId="104" applyNumberFormat="1" applyFont="1" applyBorder="1" applyAlignment="1" applyProtection="1">
      <alignment horizontal="right" wrapText="1"/>
    </xf>
    <xf numFmtId="165" fontId="43" fillId="0" borderId="71" xfId="143" applyNumberFormat="1" applyFont="1" applyBorder="1" applyAlignment="1" applyProtection="1">
      <alignment horizontal="right" wrapText="1"/>
    </xf>
    <xf numFmtId="4" fontId="41" fillId="36" borderId="72" xfId="121" applyFont="1" applyFill="1" applyBorder="1" applyAlignment="1" applyProtection="1">
      <alignment horizontal="right" wrapText="1"/>
    </xf>
    <xf numFmtId="4" fontId="41" fillId="36" borderId="73" xfId="144" applyFont="1" applyFill="1" applyBorder="1" applyAlignment="1" applyProtection="1">
      <alignment horizontal="right" wrapText="1"/>
    </xf>
    <xf numFmtId="0" fontId="0" fillId="2" borderId="69" xfId="0" applyFill="1" applyBorder="1" applyProtection="1">
      <protection locked="0"/>
    </xf>
    <xf numFmtId="0" fontId="8" fillId="37" borderId="0" xfId="0" applyFont="1" applyFill="1" applyProtection="1">
      <protection locked="0"/>
    </xf>
    <xf numFmtId="0" fontId="6" fillId="37" borderId="0" xfId="0" applyFont="1" applyFill="1" applyProtection="1">
      <protection locked="0"/>
    </xf>
    <xf numFmtId="0" fontId="0" fillId="37" borderId="0" xfId="0" applyFill="1" applyProtection="1">
      <protection locked="0"/>
    </xf>
    <xf numFmtId="49" fontId="41" fillId="0" borderId="74" xfId="118" applyFont="1" applyBorder="1" applyAlignment="1" applyProtection="1">
      <alignment horizontal="center" wrapText="1"/>
    </xf>
    <xf numFmtId="49" fontId="43" fillId="2" borderId="75" xfId="119" applyFont="1" applyFill="1" applyBorder="1" applyAlignment="1" applyProtection="1">
      <alignment horizontal="center" wrapText="1"/>
    </xf>
    <xf numFmtId="49" fontId="42" fillId="2" borderId="75" xfId="119" applyFont="1" applyFill="1" applyBorder="1" applyAlignment="1" applyProtection="1">
      <alignment horizontal="center" wrapText="1"/>
    </xf>
    <xf numFmtId="49" fontId="41" fillId="2" borderId="75" xfId="119" applyFont="1" applyFill="1" applyBorder="1" applyAlignment="1" applyProtection="1">
      <alignment horizontal="center" wrapText="1"/>
    </xf>
    <xf numFmtId="49" fontId="41" fillId="0" borderId="75" xfId="119" applyFont="1" applyBorder="1" applyAlignment="1" applyProtection="1">
      <alignment horizontal="center" wrapText="1"/>
    </xf>
    <xf numFmtId="49" fontId="41" fillId="0" borderId="76" xfId="119" applyFont="1" applyBorder="1" applyAlignment="1" applyProtection="1">
      <alignment horizontal="center" wrapText="1"/>
    </xf>
    <xf numFmtId="49" fontId="42" fillId="2" borderId="78" xfId="119" applyFont="1" applyFill="1" applyBorder="1" applyAlignment="1" applyProtection="1">
      <alignment horizontal="center" wrapText="1"/>
    </xf>
    <xf numFmtId="49" fontId="44" fillId="36" borderId="77" xfId="207" applyNumberFormat="1" applyFont="1" applyFill="1" applyBorder="1" applyAlignment="1">
      <alignment horizontal="center" vertical="top" wrapText="1"/>
    </xf>
    <xf numFmtId="49" fontId="44" fillId="36" borderId="79" xfId="207" applyNumberFormat="1" applyFont="1" applyFill="1" applyBorder="1" applyAlignment="1">
      <alignment horizontal="center" vertical="top" wrapText="1"/>
    </xf>
    <xf numFmtId="49" fontId="41" fillId="0" borderId="3" xfId="103" applyFont="1" applyFill="1" applyBorder="1" applyAlignment="1" applyProtection="1">
      <alignment horizontal="center" vertical="center" wrapText="1"/>
    </xf>
    <xf numFmtId="166" fontId="43" fillId="0" borderId="3" xfId="143" applyNumberFormat="1" applyFont="1" applyFill="1" applyBorder="1" applyAlignment="1" applyProtection="1">
      <alignment wrapText="1"/>
    </xf>
    <xf numFmtId="166" fontId="44" fillId="0" borderId="3" xfId="0" applyNumberFormat="1" applyFont="1" applyFill="1" applyBorder="1"/>
    <xf numFmtId="166" fontId="48" fillId="0" borderId="3" xfId="0" applyNumberFormat="1" applyFont="1" applyFill="1" applyBorder="1"/>
    <xf numFmtId="166" fontId="43" fillId="0" borderId="67" xfId="106" applyNumberFormat="1" applyFont="1" applyFill="1" applyBorder="1" applyAlignment="1" applyProtection="1">
      <alignment horizontal="right" wrapText="1"/>
    </xf>
    <xf numFmtId="166" fontId="43" fillId="0" borderId="3" xfId="106" applyNumberFormat="1" applyFont="1" applyFill="1" applyBorder="1" applyAlignment="1" applyProtection="1">
      <alignment horizontal="right" wrapText="1"/>
    </xf>
    <xf numFmtId="166" fontId="41" fillId="0" borderId="3" xfId="106" applyNumberFormat="1" applyFont="1" applyFill="1" applyBorder="1" applyAlignment="1" applyProtection="1">
      <alignment horizontal="right" wrapText="1"/>
    </xf>
    <xf numFmtId="166" fontId="48" fillId="36" borderId="3" xfId="0" applyNumberFormat="1" applyFont="1" applyFill="1" applyBorder="1"/>
    <xf numFmtId="166" fontId="42" fillId="0" borderId="3" xfId="106" applyNumberFormat="1" applyFont="1" applyFill="1" applyBorder="1" applyAlignment="1" applyProtection="1">
      <alignment horizontal="right" wrapText="1"/>
    </xf>
    <xf numFmtId="0" fontId="47" fillId="0" borderId="3" xfId="0" applyFont="1" applyBorder="1" applyAlignment="1">
      <alignment horizont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5" fillId="0" borderId="0" xfId="101" applyNumberFormat="1" applyFont="1" applyAlignment="1" applyProtection="1">
      <alignment horizontal="center" wrapText="1"/>
    </xf>
    <xf numFmtId="0" fontId="9" fillId="0" borderId="0" xfId="97" applyNumberFormat="1" applyFont="1" applyAlignment="1" applyProtection="1">
      <alignment horizontal="center" wrapText="1"/>
    </xf>
    <xf numFmtId="49" fontId="41" fillId="0" borderId="3" xfId="103" applyFont="1" applyBorder="1" applyAlignment="1" applyProtection="1">
      <alignment horizontal="center" vertical="center" wrapText="1"/>
    </xf>
    <xf numFmtId="49" fontId="41" fillId="0" borderId="2" xfId="103" applyFont="1" applyBorder="1" applyAlignment="1" applyProtection="1">
      <alignment horizontal="center" vertical="center" wrapText="1"/>
    </xf>
    <xf numFmtId="49" fontId="41" fillId="0" borderId="1" xfId="103" applyFont="1" applyBorder="1" applyAlignment="1" applyProtection="1">
      <alignment horizontal="center" vertical="center" wrapText="1"/>
    </xf>
    <xf numFmtId="49" fontId="41" fillId="0" borderId="60" xfId="103" applyFont="1" applyBorder="1" applyAlignment="1" applyProtection="1">
      <alignment horizontal="center" vertical="center" wrapText="1"/>
    </xf>
    <xf numFmtId="49" fontId="41" fillId="0" borderId="61" xfId="103" applyFont="1" applyBorder="1" applyAlignment="1" applyProtection="1">
      <alignment horizontal="center" vertical="center" wrapText="1"/>
    </xf>
    <xf numFmtId="49" fontId="41" fillId="0" borderId="62" xfId="103" applyFont="1" applyBorder="1" applyAlignment="1" applyProtection="1">
      <alignment horizontal="center" vertical="center" wrapText="1"/>
    </xf>
    <xf numFmtId="49" fontId="41" fillId="0" borderId="63" xfId="103" applyFont="1" applyBorder="1" applyAlignment="1" applyProtection="1">
      <alignment horizontal="center" vertical="center" wrapText="1"/>
    </xf>
    <xf numFmtId="49" fontId="41" fillId="0" borderId="64" xfId="103" applyFont="1" applyBorder="1" applyAlignment="1" applyProtection="1">
      <alignment horizontal="center" vertical="center" wrapText="1"/>
    </xf>
    <xf numFmtId="0" fontId="47" fillId="36" borderId="3" xfId="0" applyFont="1" applyFill="1" applyBorder="1" applyAlignment="1">
      <alignment horizontal="center" wrapText="1"/>
    </xf>
  </cellXfs>
  <cellStyles count="220">
    <cellStyle name="20% - Акцент1 2" xfId="208"/>
    <cellStyle name="20% - Акцент2 2" xfId="209"/>
    <cellStyle name="20% - Акцент3 2" xfId="210"/>
    <cellStyle name="20% - Акцент4 2" xfId="211"/>
    <cellStyle name="20% — акцент5" xfId="201" builtinId="46" customBuiltin="1"/>
    <cellStyle name="20% — акцент6" xfId="205" builtinId="50" customBuiltin="1"/>
    <cellStyle name="40% — акцент1" xfId="192" builtinId="31" customBuiltin="1"/>
    <cellStyle name="40% — акцент2" xfId="195" builtinId="35" customBuiltin="1"/>
    <cellStyle name="40% - Акцент3 2" xfId="212"/>
    <cellStyle name="40% — акцент4" xfId="199" builtinId="43" customBuiltin="1"/>
    <cellStyle name="40% — акцент5" xfId="202" builtinId="47" customBuiltin="1"/>
    <cellStyle name="40% — акцент6" xfId="206" builtinId="51" customBuiltin="1"/>
    <cellStyle name="60% — акцент1" xfId="193" builtinId="32" customBuiltin="1"/>
    <cellStyle name="60% — акцент2" xfId="196" builtinId="36" customBuiltin="1"/>
    <cellStyle name="60% - Акцент3 2" xfId="213"/>
    <cellStyle name="60% - Акцент4 2" xfId="214"/>
    <cellStyle name="60% — акцент5" xfId="203" builtinId="48" customBuiltin="1"/>
    <cellStyle name="60% - Акцент6 2" xfId="215"/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21" xfId="96"/>
    <cellStyle name="xl22" xfId="97"/>
    <cellStyle name="xl23" xfId="98"/>
    <cellStyle name="xl24" xfId="99"/>
    <cellStyle name="xl25" xfId="100"/>
    <cellStyle name="xl26" xfId="101"/>
    <cellStyle name="xl27" xfId="102"/>
    <cellStyle name="xl28" xfId="103"/>
    <cellStyle name="xl29" xfId="104"/>
    <cellStyle name="xl30" xfId="105"/>
    <cellStyle name="xl31" xfId="106"/>
    <cellStyle name="xl32" xfId="107"/>
    <cellStyle name="xl33" xfId="108"/>
    <cellStyle name="xl34" xfId="109"/>
    <cellStyle name="xl35" xfId="110"/>
    <cellStyle name="xl36" xfId="111"/>
    <cellStyle name="xl37" xfId="112"/>
    <cellStyle name="xl38" xfId="113"/>
    <cellStyle name="xl39" xfId="114"/>
    <cellStyle name="xl40" xfId="115"/>
    <cellStyle name="xl41" xfId="116"/>
    <cellStyle name="xl42" xfId="117"/>
    <cellStyle name="xl43" xfId="118"/>
    <cellStyle name="xl44" xfId="119"/>
    <cellStyle name="xl45" xfId="120"/>
    <cellStyle name="xl46" xfId="121"/>
    <cellStyle name="xl47" xfId="122"/>
    <cellStyle name="xl48" xfId="123"/>
    <cellStyle name="xl49" xfId="124"/>
    <cellStyle name="xl50" xfId="125"/>
    <cellStyle name="xl51" xfId="126"/>
    <cellStyle name="xl52" xfId="127"/>
    <cellStyle name="xl53" xfId="128"/>
    <cellStyle name="xl54" xfId="129"/>
    <cellStyle name="xl55" xfId="130"/>
    <cellStyle name="xl56" xfId="131"/>
    <cellStyle name="xl57" xfId="132"/>
    <cellStyle name="xl58" xfId="133"/>
    <cellStyle name="xl59" xfId="134"/>
    <cellStyle name="xl60" xfId="135"/>
    <cellStyle name="xl61" xfId="136"/>
    <cellStyle name="xl62" xfId="137"/>
    <cellStyle name="xl63" xfId="138"/>
    <cellStyle name="xl64" xfId="139"/>
    <cellStyle name="xl65" xfId="140"/>
    <cellStyle name="xl66" xfId="141"/>
    <cellStyle name="xl67" xfId="142"/>
    <cellStyle name="xl68" xfId="143"/>
    <cellStyle name="xl69" xfId="144"/>
    <cellStyle name="xl70" xfId="145"/>
    <cellStyle name="xl71" xfId="146"/>
    <cellStyle name="xl72" xfId="147"/>
    <cellStyle name="xl73" xfId="148"/>
    <cellStyle name="xl74" xfId="149"/>
    <cellStyle name="xl75" xfId="150"/>
    <cellStyle name="xl76" xfId="151"/>
    <cellStyle name="xl77" xfId="152"/>
    <cellStyle name="xl78" xfId="153"/>
    <cellStyle name="xl79" xfId="154"/>
    <cellStyle name="xl80" xfId="155"/>
    <cellStyle name="xl81" xfId="156"/>
    <cellStyle name="xl82" xfId="157"/>
    <cellStyle name="xl83" xfId="158"/>
    <cellStyle name="xl84" xfId="159"/>
    <cellStyle name="xl85" xfId="160"/>
    <cellStyle name="xl86" xfId="161"/>
    <cellStyle name="xl87" xfId="162"/>
    <cellStyle name="xl88" xfId="163"/>
    <cellStyle name="xl89" xfId="164"/>
    <cellStyle name="xl90" xfId="165"/>
    <cellStyle name="xl91" xfId="166"/>
    <cellStyle name="xl92" xfId="167"/>
    <cellStyle name="xl93" xfId="168"/>
    <cellStyle name="xl94" xfId="169"/>
    <cellStyle name="xl95" xfId="170"/>
    <cellStyle name="xl96" xfId="171"/>
    <cellStyle name="xl97" xfId="172"/>
    <cellStyle name="xl98" xfId="173"/>
    <cellStyle name="xl99" xfId="174"/>
    <cellStyle name="Акцент1" xfId="191" builtinId="29" customBuiltin="1"/>
    <cellStyle name="Акцент2" xfId="194" builtinId="33" customBuiltin="1"/>
    <cellStyle name="Акцент3" xfId="197" builtinId="37" customBuiltin="1"/>
    <cellStyle name="Акцент4" xfId="198" builtinId="41" customBuiltin="1"/>
    <cellStyle name="Акцент5" xfId="200" builtinId="45" customBuiltin="1"/>
    <cellStyle name="Акцент6" xfId="204" builtinId="49" customBuiltin="1"/>
    <cellStyle name="Ввод " xfId="183" builtinId="20" customBuiltin="1"/>
    <cellStyle name="Вывод" xfId="184" builtinId="21" customBuiltin="1"/>
    <cellStyle name="Вычисление" xfId="185" builtinId="22" customBuiltin="1"/>
    <cellStyle name="Заголовок 1" xfId="176" builtinId="16" customBuiltin="1"/>
    <cellStyle name="Заголовок 2" xfId="177" builtinId="17" customBuiltin="1"/>
    <cellStyle name="Заголовок 3" xfId="178" builtinId="18" customBuiltin="1"/>
    <cellStyle name="Заголовок 4" xfId="179" builtinId="19" customBuiltin="1"/>
    <cellStyle name="Итог" xfId="190" builtinId="25" customBuiltin="1"/>
    <cellStyle name="Контрольная ячейка" xfId="187" builtinId="23" customBuiltin="1"/>
    <cellStyle name="Название" xfId="175" builtinId="15" customBuiltin="1"/>
    <cellStyle name="Нейтральный" xfId="182" builtinId="28" customBuiltin="1"/>
    <cellStyle name="Обычный" xfId="0" builtinId="0"/>
    <cellStyle name="Обычный 2" xfId="216"/>
    <cellStyle name="Обычный 3" xfId="217"/>
    <cellStyle name="Обычный 4" xfId="219"/>
    <cellStyle name="Обычный 5" xfId="207"/>
    <cellStyle name="Плохой" xfId="181" builtinId="27" customBuiltin="1"/>
    <cellStyle name="Пояснение" xfId="189" builtinId="53" customBuiltin="1"/>
    <cellStyle name="Примечание 2" xfId="218"/>
    <cellStyle name="Связанная ячейка" xfId="186" builtinId="24" customBuiltin="1"/>
    <cellStyle name="Текст предупреждения" xfId="188" builtinId="11" customBuiltin="1"/>
    <cellStyle name="Хороший" xfId="18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abSelected="1" view="pageBreakPreview" topLeftCell="A31" zoomScaleNormal="100" zoomScaleSheetLayoutView="100" workbookViewId="0">
      <selection activeCell="AC40" sqref="AC40"/>
    </sheetView>
  </sheetViews>
  <sheetFormatPr defaultRowHeight="15" x14ac:dyDescent="0.25"/>
  <cols>
    <col min="1" max="1" width="33.140625" style="55" customWidth="1"/>
    <col min="2" max="2" width="15.140625" style="55" hidden="1" customWidth="1"/>
    <col min="3" max="3" width="9.140625" style="55" hidden="1" customWidth="1"/>
    <col min="4" max="5" width="13.7109375" style="55" hidden="1" customWidth="1"/>
    <col min="6" max="10" width="9.140625" style="55" hidden="1" customWidth="1"/>
    <col min="11" max="11" width="15.85546875" style="55" hidden="1" customWidth="1"/>
    <col min="12" max="12" width="9.140625" style="55" hidden="1" customWidth="1"/>
    <col min="13" max="13" width="15.42578125" style="55" hidden="1" customWidth="1"/>
    <col min="14" max="15" width="9.140625" style="55" hidden="1" customWidth="1"/>
    <col min="16" max="16" width="15.85546875" style="55" hidden="1" customWidth="1"/>
    <col min="17" max="17" width="15.42578125" style="55" hidden="1" customWidth="1"/>
    <col min="18" max="22" width="9.140625" style="55" hidden="1" customWidth="1"/>
    <col min="23" max="23" width="13.28515625" style="55" hidden="1" customWidth="1"/>
    <col min="24" max="24" width="9.140625" style="55" hidden="1" customWidth="1"/>
    <col min="25" max="25" width="14" style="55" hidden="1" customWidth="1"/>
    <col min="26" max="26" width="44.28515625" style="55" customWidth="1"/>
    <col min="27" max="27" width="13.42578125" style="55" customWidth="1"/>
    <col min="28" max="28" width="15.42578125" style="55" customWidth="1"/>
    <col min="29" max="29" width="18" style="75" customWidth="1"/>
    <col min="30" max="31" width="0" style="1" hidden="1" customWidth="1"/>
    <col min="32" max="32" width="8.7109375" style="1" hidden="1" customWidth="1"/>
    <col min="33" max="33" width="5" style="1" hidden="1" customWidth="1"/>
    <col min="34" max="34" width="5.42578125" style="1" hidden="1" customWidth="1"/>
    <col min="35" max="35" width="5.7109375" style="1" hidden="1" customWidth="1"/>
    <col min="36" max="36" width="5" style="1" hidden="1" customWidth="1"/>
    <col min="37" max="37" width="9" style="1" hidden="1" customWidth="1"/>
    <col min="38" max="38" width="11.140625" style="1" hidden="1" customWidth="1"/>
    <col min="39" max="39" width="1.5703125" style="1" hidden="1" customWidth="1"/>
    <col min="40" max="40" width="3" style="1" hidden="1" customWidth="1"/>
    <col min="41" max="42" width="9.140625" style="1" hidden="1" customWidth="1"/>
    <col min="43" max="16384" width="9.140625" style="1"/>
  </cols>
  <sheetData>
    <row r="1" spans="1:42" s="6" customFormat="1" ht="15" customHeight="1" thickBot="1" x14ac:dyDescent="0.3">
      <c r="A1" s="47"/>
      <c r="B1" s="48"/>
      <c r="C1" s="48"/>
      <c r="D1" s="48"/>
      <c r="E1" s="48"/>
      <c r="F1" s="48"/>
      <c r="G1" s="48"/>
      <c r="H1" s="48"/>
      <c r="I1" s="49"/>
      <c r="J1" s="50"/>
      <c r="K1" s="50"/>
      <c r="L1" s="50"/>
      <c r="M1" s="50"/>
      <c r="N1" s="50"/>
      <c r="O1" s="50"/>
      <c r="P1" s="50"/>
      <c r="Q1" s="50"/>
      <c r="R1" s="51" t="s">
        <v>139</v>
      </c>
      <c r="S1" s="51"/>
      <c r="T1" s="51"/>
      <c r="U1" s="52"/>
      <c r="V1" s="52"/>
      <c r="W1" s="52"/>
      <c r="X1" s="52"/>
      <c r="Y1" s="52"/>
      <c r="Z1" s="52"/>
      <c r="AA1" s="52"/>
      <c r="AB1" s="52"/>
      <c r="AC1" s="68" t="s">
        <v>140</v>
      </c>
    </row>
    <row r="2" spans="1:42" s="6" customFormat="1" ht="75" customHeight="1" x14ac:dyDescent="0.25">
      <c r="A2" s="47"/>
      <c r="B2" s="48"/>
      <c r="C2" s="48"/>
      <c r="D2" s="48"/>
      <c r="E2" s="48"/>
      <c r="F2" s="48"/>
      <c r="G2" s="48"/>
      <c r="H2" s="48"/>
      <c r="I2" s="49"/>
      <c r="J2" s="50"/>
      <c r="K2" s="50"/>
      <c r="L2" s="50"/>
      <c r="M2" s="50"/>
      <c r="N2" s="50"/>
      <c r="O2" s="50"/>
      <c r="P2" s="50"/>
      <c r="Q2" s="50"/>
      <c r="R2" s="51"/>
      <c r="S2" s="51"/>
      <c r="T2" s="51"/>
      <c r="U2" s="52"/>
      <c r="V2" s="52"/>
      <c r="W2" s="52"/>
      <c r="X2" s="52"/>
      <c r="Y2" s="52"/>
      <c r="Z2" s="110" t="s">
        <v>182</v>
      </c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</row>
    <row r="3" spans="1:42" s="6" customFormat="1" ht="32.25" customHeight="1" x14ac:dyDescent="0.25">
      <c r="A3" s="111" t="s">
        <v>183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1:42" s="6" customFormat="1" ht="24.75" customHeight="1" x14ac:dyDescent="0.25">
      <c r="A4" s="112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</row>
    <row r="5" spans="1:42" s="6" customFormat="1" ht="24.75" customHeight="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2"/>
      <c r="V5" s="52"/>
      <c r="W5" s="52"/>
      <c r="X5" s="52"/>
      <c r="Y5" s="52"/>
      <c r="Z5" s="52"/>
      <c r="AA5" s="52"/>
      <c r="AB5" s="52"/>
      <c r="AC5" s="69"/>
      <c r="AN5" s="54" t="s">
        <v>141</v>
      </c>
    </row>
    <row r="6" spans="1:42" ht="11.45" customHeight="1" x14ac:dyDescent="0.25">
      <c r="A6" s="114" t="s">
        <v>2</v>
      </c>
      <c r="B6" s="116" t="s">
        <v>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119" t="s">
        <v>1</v>
      </c>
      <c r="AA6" s="113" t="s">
        <v>166</v>
      </c>
      <c r="AB6" s="109" t="s">
        <v>164</v>
      </c>
      <c r="AC6" s="121" t="s">
        <v>165</v>
      </c>
      <c r="AM6" s="109" t="s">
        <v>164</v>
      </c>
      <c r="AN6" s="109" t="s">
        <v>165</v>
      </c>
    </row>
    <row r="7" spans="1:42" ht="42" customHeight="1" x14ac:dyDescent="0.25">
      <c r="A7" s="115"/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16</v>
      </c>
      <c r="O7" s="10" t="s">
        <v>5</v>
      </c>
      <c r="P7" s="10" t="s">
        <v>6</v>
      </c>
      <c r="Q7" s="10" t="s">
        <v>7</v>
      </c>
      <c r="R7" s="10" t="s">
        <v>8</v>
      </c>
      <c r="S7" s="10" t="s">
        <v>17</v>
      </c>
      <c r="T7" s="10" t="s">
        <v>10</v>
      </c>
      <c r="U7" s="10" t="s">
        <v>11</v>
      </c>
      <c r="V7" s="10" t="s">
        <v>12</v>
      </c>
      <c r="W7" s="10" t="s">
        <v>13</v>
      </c>
      <c r="X7" s="10" t="s">
        <v>14</v>
      </c>
      <c r="Y7" s="10" t="s">
        <v>15</v>
      </c>
      <c r="Z7" s="120"/>
      <c r="AA7" s="113"/>
      <c r="AB7" s="109"/>
      <c r="AC7" s="121"/>
      <c r="AM7" s="109"/>
      <c r="AN7" s="109"/>
    </row>
    <row r="8" spans="1:42" ht="11.45" customHeight="1" thickBot="1" x14ac:dyDescent="0.3">
      <c r="A8" s="11" t="s">
        <v>18</v>
      </c>
      <c r="B8" s="12" t="s">
        <v>20</v>
      </c>
      <c r="C8" s="12" t="s">
        <v>21</v>
      </c>
      <c r="D8" s="12" t="s">
        <v>22</v>
      </c>
      <c r="E8" s="12" t="s">
        <v>23</v>
      </c>
      <c r="F8" s="12" t="s">
        <v>24</v>
      </c>
      <c r="G8" s="12" t="s">
        <v>25</v>
      </c>
      <c r="H8" s="12" t="s">
        <v>26</v>
      </c>
      <c r="I8" s="12" t="s">
        <v>27</v>
      </c>
      <c r="J8" s="12" t="s">
        <v>28</v>
      </c>
      <c r="K8" s="12" t="s">
        <v>29</v>
      </c>
      <c r="L8" s="12" t="s">
        <v>30</v>
      </c>
      <c r="M8" s="12" t="s">
        <v>31</v>
      </c>
      <c r="N8" s="12" t="s">
        <v>32</v>
      </c>
      <c r="O8" s="12" t="s">
        <v>33</v>
      </c>
      <c r="P8" s="12" t="s">
        <v>34</v>
      </c>
      <c r="Q8" s="12" t="s">
        <v>35</v>
      </c>
      <c r="R8" s="12" t="s">
        <v>36</v>
      </c>
      <c r="S8" s="12" t="s">
        <v>37</v>
      </c>
      <c r="T8" s="12" t="s">
        <v>38</v>
      </c>
      <c r="U8" s="12" t="s">
        <v>39</v>
      </c>
      <c r="V8" s="12" t="s">
        <v>40</v>
      </c>
      <c r="W8" s="12" t="s">
        <v>41</v>
      </c>
      <c r="X8" s="12" t="s">
        <v>42</v>
      </c>
      <c r="Y8" s="12" t="s">
        <v>43</v>
      </c>
      <c r="Z8" s="13" t="s">
        <v>19</v>
      </c>
      <c r="AA8" s="100" t="s">
        <v>179</v>
      </c>
      <c r="AB8" s="65"/>
      <c r="AC8" s="70"/>
    </row>
    <row r="9" spans="1:42" s="2" customFormat="1" ht="21.75" customHeight="1" x14ac:dyDescent="0.25">
      <c r="A9" s="14" t="s">
        <v>45</v>
      </c>
      <c r="B9" s="15">
        <v>92200755.409999996</v>
      </c>
      <c r="C9" s="15">
        <v>0</v>
      </c>
      <c r="D9" s="15">
        <v>92200755.409999996</v>
      </c>
      <c r="E9" s="15">
        <v>323014202.04000002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395713757.44999999</v>
      </c>
      <c r="L9" s="15">
        <v>0</v>
      </c>
      <c r="M9" s="15">
        <v>19501200</v>
      </c>
      <c r="N9" s="16">
        <v>0</v>
      </c>
      <c r="O9" s="15">
        <v>0</v>
      </c>
      <c r="P9" s="15">
        <v>45454266.969999999</v>
      </c>
      <c r="Q9" s="15">
        <v>202163180.66999999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238181056.19999999</v>
      </c>
      <c r="X9" s="15">
        <v>0</v>
      </c>
      <c r="Y9" s="15">
        <v>9436391.4399999995</v>
      </c>
      <c r="Z9" s="17" t="s">
        <v>44</v>
      </c>
      <c r="AA9" s="101">
        <f>AA11+AA34</f>
        <v>427270.19999999995</v>
      </c>
      <c r="AB9" s="66">
        <f>AC9-AA9</f>
        <v>17723.600000000093</v>
      </c>
      <c r="AC9" s="101">
        <f>AC11+AC34</f>
        <v>444993.80000000005</v>
      </c>
      <c r="AD9" s="18">
        <f t="shared" ref="AD9:AM9" si="0">AD11+AD34</f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33634.799999999996</v>
      </c>
      <c r="AN9" s="18">
        <f>AC9-AM9</f>
        <v>411359.00000000006</v>
      </c>
    </row>
    <row r="10" spans="1:42" ht="15" customHeight="1" x14ac:dyDescent="0.25">
      <c r="A10" s="91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1" t="s">
        <v>46</v>
      </c>
      <c r="AA10" s="101"/>
      <c r="AB10" s="66">
        <f t="shared" ref="AB10:AB73" si="1">AC10-AA10</f>
        <v>0</v>
      </c>
      <c r="AC10" s="101"/>
      <c r="AM10" s="60"/>
      <c r="AN10" s="18"/>
    </row>
    <row r="11" spans="1:42" s="4" customFormat="1" ht="31.5" x14ac:dyDescent="0.25">
      <c r="A11" s="92" t="s">
        <v>48</v>
      </c>
      <c r="B11" s="22">
        <v>92200755.409999996</v>
      </c>
      <c r="C11" s="22">
        <v>0</v>
      </c>
      <c r="D11" s="22">
        <v>92200755.409999996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82853755.409999996</v>
      </c>
      <c r="L11" s="22">
        <v>0</v>
      </c>
      <c r="M11" s="22">
        <v>9347000</v>
      </c>
      <c r="N11" s="23">
        <v>0</v>
      </c>
      <c r="O11" s="22">
        <v>0</v>
      </c>
      <c r="P11" s="22">
        <v>45454266.969999999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42250464.530000001</v>
      </c>
      <c r="X11" s="22">
        <v>0</v>
      </c>
      <c r="Y11" s="22">
        <v>3203802.44</v>
      </c>
      <c r="Z11" s="24" t="s">
        <v>47</v>
      </c>
      <c r="AA11" s="101">
        <v>103567.9</v>
      </c>
      <c r="AB11" s="66">
        <f t="shared" si="1"/>
        <v>4600</v>
      </c>
      <c r="AC11" s="101">
        <f>AC12+AC14+AC16+AC21+AC25+AC27+AC28+AC29+AC30+AC32+AC33</f>
        <v>108167.9</v>
      </c>
      <c r="AD11" s="25">
        <f t="shared" ref="AD11:AM11" si="2">AD12+AD15+AD16+AD21+AD25+AD26+AD27+AD28+AD29+AD30+AD31+AD32</f>
        <v>0</v>
      </c>
      <c r="AE11" s="25">
        <f t="shared" si="2"/>
        <v>0</v>
      </c>
      <c r="AF11" s="25">
        <f t="shared" si="2"/>
        <v>0</v>
      </c>
      <c r="AG11" s="25">
        <f t="shared" si="2"/>
        <v>0</v>
      </c>
      <c r="AH11" s="25">
        <f t="shared" si="2"/>
        <v>0</v>
      </c>
      <c r="AI11" s="25">
        <f t="shared" si="2"/>
        <v>0</v>
      </c>
      <c r="AJ11" s="25">
        <f t="shared" si="2"/>
        <v>0</v>
      </c>
      <c r="AK11" s="25">
        <f t="shared" si="2"/>
        <v>0</v>
      </c>
      <c r="AL11" s="25">
        <f t="shared" si="2"/>
        <v>0</v>
      </c>
      <c r="AM11" s="25">
        <f t="shared" si="2"/>
        <v>3219.1</v>
      </c>
      <c r="AN11" s="18">
        <f t="shared" ref="AN11:AN74" si="3">AC11-AM11</f>
        <v>104948.79999999999</v>
      </c>
    </row>
    <row r="12" spans="1:42" s="4" customFormat="1" ht="15.75" x14ac:dyDescent="0.25">
      <c r="A12" s="92" t="s">
        <v>50</v>
      </c>
      <c r="B12" s="22">
        <v>31338000</v>
      </c>
      <c r="C12" s="22">
        <v>0</v>
      </c>
      <c r="D12" s="22">
        <v>31338000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30033000</v>
      </c>
      <c r="L12" s="22">
        <v>0</v>
      </c>
      <c r="M12" s="22">
        <v>1305000</v>
      </c>
      <c r="N12" s="23">
        <v>0</v>
      </c>
      <c r="O12" s="22">
        <v>0</v>
      </c>
      <c r="P12" s="22">
        <v>17069108.420000002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16357895.5</v>
      </c>
      <c r="X12" s="22">
        <v>0</v>
      </c>
      <c r="Y12" s="22">
        <v>711212.92</v>
      </c>
      <c r="Z12" s="24" t="s">
        <v>49</v>
      </c>
      <c r="AA12" s="101">
        <f>AA13</f>
        <v>34117</v>
      </c>
      <c r="AB12" s="66">
        <f t="shared" si="1"/>
        <v>0</v>
      </c>
      <c r="AC12" s="101">
        <f>AC13</f>
        <v>34117</v>
      </c>
      <c r="AM12" s="61"/>
      <c r="AN12" s="18">
        <f t="shared" si="3"/>
        <v>34117</v>
      </c>
    </row>
    <row r="13" spans="1:42" s="5" customFormat="1" ht="15.75" x14ac:dyDescent="0.25">
      <c r="A13" s="93" t="s">
        <v>52</v>
      </c>
      <c r="B13" s="26">
        <v>31338000</v>
      </c>
      <c r="C13" s="26">
        <v>0</v>
      </c>
      <c r="D13" s="26">
        <v>31338000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30033000</v>
      </c>
      <c r="L13" s="26">
        <v>0</v>
      </c>
      <c r="M13" s="26">
        <v>1305000</v>
      </c>
      <c r="N13" s="27">
        <v>0</v>
      </c>
      <c r="O13" s="26">
        <v>0</v>
      </c>
      <c r="P13" s="26">
        <v>17069108.420000002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16357895.5</v>
      </c>
      <c r="X13" s="26">
        <v>0</v>
      </c>
      <c r="Y13" s="26">
        <v>711212.92</v>
      </c>
      <c r="Z13" s="28" t="s">
        <v>51</v>
      </c>
      <c r="AA13" s="102">
        <v>34117</v>
      </c>
      <c r="AB13" s="66">
        <f t="shared" si="1"/>
        <v>0</v>
      </c>
      <c r="AC13" s="102">
        <v>34117</v>
      </c>
      <c r="AM13" s="62"/>
      <c r="AN13" s="18">
        <f t="shared" si="3"/>
        <v>34117</v>
      </c>
      <c r="AO13" s="78"/>
    </row>
    <row r="14" spans="1:42" s="4" customFormat="1" ht="63" x14ac:dyDescent="0.25">
      <c r="A14" s="92" t="s">
        <v>54</v>
      </c>
      <c r="B14" s="22">
        <v>11778895.41</v>
      </c>
      <c r="C14" s="22">
        <v>0</v>
      </c>
      <c r="D14" s="22">
        <v>11778895.41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11778895.41</v>
      </c>
      <c r="L14" s="22">
        <v>0</v>
      </c>
      <c r="M14" s="22">
        <v>0</v>
      </c>
      <c r="N14" s="23">
        <v>0</v>
      </c>
      <c r="O14" s="22">
        <v>0</v>
      </c>
      <c r="P14" s="22">
        <v>6216661.7800000003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6216661.7800000003</v>
      </c>
      <c r="X14" s="22">
        <v>0</v>
      </c>
      <c r="Y14" s="22">
        <v>0</v>
      </c>
      <c r="Z14" s="24" t="s">
        <v>53</v>
      </c>
      <c r="AA14" s="101">
        <f>AA15</f>
        <v>17532.900000000001</v>
      </c>
      <c r="AB14" s="66">
        <f t="shared" si="1"/>
        <v>0</v>
      </c>
      <c r="AC14" s="101">
        <f>AC15</f>
        <v>17532.900000000001</v>
      </c>
      <c r="AM14" s="61"/>
      <c r="AN14" s="18">
        <f t="shared" si="3"/>
        <v>17532.900000000001</v>
      </c>
    </row>
    <row r="15" spans="1:42" s="5" customFormat="1" ht="47.25" x14ac:dyDescent="0.25">
      <c r="A15" s="93" t="s">
        <v>56</v>
      </c>
      <c r="B15" s="26">
        <v>11778895.41</v>
      </c>
      <c r="C15" s="26">
        <v>0</v>
      </c>
      <c r="D15" s="26">
        <v>11778895.41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11778895.41</v>
      </c>
      <c r="L15" s="26">
        <v>0</v>
      </c>
      <c r="M15" s="26">
        <v>0</v>
      </c>
      <c r="N15" s="27">
        <v>0</v>
      </c>
      <c r="O15" s="26">
        <v>0</v>
      </c>
      <c r="P15" s="26">
        <v>6216661.7800000003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6216661.7800000003</v>
      </c>
      <c r="X15" s="26">
        <v>0</v>
      </c>
      <c r="Y15" s="26">
        <v>0</v>
      </c>
      <c r="Z15" s="28" t="s">
        <v>55</v>
      </c>
      <c r="AA15" s="102">
        <v>17532.900000000001</v>
      </c>
      <c r="AB15" s="66">
        <f t="shared" si="1"/>
        <v>0</v>
      </c>
      <c r="AC15" s="102">
        <v>17532.900000000001</v>
      </c>
      <c r="AM15" s="62"/>
      <c r="AN15" s="18">
        <f t="shared" si="3"/>
        <v>17532.900000000001</v>
      </c>
      <c r="AP15" s="78"/>
    </row>
    <row r="16" spans="1:42" s="4" customFormat="1" ht="15.75" x14ac:dyDescent="0.25">
      <c r="A16" s="92" t="s">
        <v>58</v>
      </c>
      <c r="B16" s="22">
        <v>8472000</v>
      </c>
      <c r="C16" s="22">
        <v>0</v>
      </c>
      <c r="D16" s="22">
        <v>8472000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6755000</v>
      </c>
      <c r="L16" s="22">
        <v>0</v>
      </c>
      <c r="M16" s="22">
        <v>1717000</v>
      </c>
      <c r="N16" s="23">
        <v>0</v>
      </c>
      <c r="O16" s="22">
        <v>0</v>
      </c>
      <c r="P16" s="22">
        <v>4370106.79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3393402</v>
      </c>
      <c r="X16" s="22">
        <v>0</v>
      </c>
      <c r="Y16" s="22">
        <v>976704.79</v>
      </c>
      <c r="Z16" s="24" t="s">
        <v>57</v>
      </c>
      <c r="AA16" s="101">
        <f>AA17+AA18+AA19+AA20</f>
        <v>10783</v>
      </c>
      <c r="AB16" s="66">
        <f t="shared" si="1"/>
        <v>0</v>
      </c>
      <c r="AC16" s="101">
        <f>AC17+AC18+AC19+AC20</f>
        <v>10783</v>
      </c>
      <c r="AM16" s="61"/>
      <c r="AN16" s="18">
        <f t="shared" si="3"/>
        <v>10783</v>
      </c>
    </row>
    <row r="17" spans="1:42" s="5" customFormat="1" ht="31.5" x14ac:dyDescent="0.25">
      <c r="A17" s="93" t="s">
        <v>60</v>
      </c>
      <c r="B17" s="26">
        <v>5500000</v>
      </c>
      <c r="C17" s="26">
        <v>0</v>
      </c>
      <c r="D17" s="26">
        <v>5500000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4278000</v>
      </c>
      <c r="L17" s="26">
        <v>0</v>
      </c>
      <c r="M17" s="26">
        <v>1222000</v>
      </c>
      <c r="N17" s="27">
        <v>0</v>
      </c>
      <c r="O17" s="26">
        <v>0</v>
      </c>
      <c r="P17" s="26">
        <v>2977896.96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2316142.06</v>
      </c>
      <c r="X17" s="26">
        <v>0</v>
      </c>
      <c r="Y17" s="26">
        <v>661754.9</v>
      </c>
      <c r="Z17" s="28" t="s">
        <v>59</v>
      </c>
      <c r="AA17" s="102">
        <v>7156</v>
      </c>
      <c r="AB17" s="66">
        <f t="shared" si="1"/>
        <v>0</v>
      </c>
      <c r="AC17" s="102">
        <v>7156</v>
      </c>
      <c r="AM17" s="62"/>
      <c r="AN17" s="18">
        <f t="shared" si="3"/>
        <v>7156</v>
      </c>
      <c r="AP17" s="88"/>
    </row>
    <row r="18" spans="1:42" s="5" customFormat="1" ht="31.5" x14ac:dyDescent="0.25">
      <c r="A18" s="93" t="s">
        <v>62</v>
      </c>
      <c r="B18" s="26">
        <v>1298000</v>
      </c>
      <c r="C18" s="26">
        <v>0</v>
      </c>
      <c r="D18" s="26">
        <v>1298000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1298000</v>
      </c>
      <c r="L18" s="26">
        <v>0</v>
      </c>
      <c r="M18" s="26">
        <v>0</v>
      </c>
      <c r="N18" s="27">
        <v>0</v>
      </c>
      <c r="O18" s="26">
        <v>0</v>
      </c>
      <c r="P18" s="26">
        <v>342616.52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342616.52</v>
      </c>
      <c r="X18" s="26">
        <v>0</v>
      </c>
      <c r="Y18" s="26">
        <v>0</v>
      </c>
      <c r="Z18" s="28" t="s">
        <v>61</v>
      </c>
      <c r="AA18" s="102">
        <v>52</v>
      </c>
      <c r="AB18" s="66">
        <f t="shared" si="1"/>
        <v>0</v>
      </c>
      <c r="AC18" s="102">
        <v>52</v>
      </c>
      <c r="AM18" s="62"/>
      <c r="AN18" s="18">
        <f t="shared" si="3"/>
        <v>52</v>
      </c>
      <c r="AP18" s="88"/>
    </row>
    <row r="19" spans="1:42" s="5" customFormat="1" ht="15.75" x14ac:dyDescent="0.25">
      <c r="A19" s="93" t="s">
        <v>64</v>
      </c>
      <c r="B19" s="26">
        <v>1650000</v>
      </c>
      <c r="C19" s="26">
        <v>0</v>
      </c>
      <c r="D19" s="26">
        <v>1650000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1155000</v>
      </c>
      <c r="L19" s="26">
        <v>0</v>
      </c>
      <c r="M19" s="26">
        <v>495000</v>
      </c>
      <c r="N19" s="27">
        <v>0</v>
      </c>
      <c r="O19" s="26">
        <v>0</v>
      </c>
      <c r="P19" s="26">
        <v>1049593.31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734643.42</v>
      </c>
      <c r="X19" s="26">
        <v>0</v>
      </c>
      <c r="Y19" s="26">
        <v>314949.89</v>
      </c>
      <c r="Z19" s="28" t="s">
        <v>63</v>
      </c>
      <c r="AA19" s="102">
        <v>3535</v>
      </c>
      <c r="AB19" s="66">
        <f t="shared" si="1"/>
        <v>0</v>
      </c>
      <c r="AC19" s="102">
        <v>3535</v>
      </c>
      <c r="AM19" s="62"/>
      <c r="AN19" s="18">
        <f t="shared" si="3"/>
        <v>3535</v>
      </c>
      <c r="AP19" s="88"/>
    </row>
    <row r="20" spans="1:42" s="5" customFormat="1" ht="31.5" x14ac:dyDescent="0.25">
      <c r="A20" s="93" t="s">
        <v>66</v>
      </c>
      <c r="B20" s="26">
        <v>24000</v>
      </c>
      <c r="C20" s="26">
        <v>0</v>
      </c>
      <c r="D20" s="26">
        <v>24000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24000</v>
      </c>
      <c r="L20" s="26">
        <v>0</v>
      </c>
      <c r="M20" s="26">
        <v>0</v>
      </c>
      <c r="N20" s="27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8" t="s">
        <v>65</v>
      </c>
      <c r="AA20" s="102">
        <v>40</v>
      </c>
      <c r="AB20" s="66">
        <f t="shared" si="1"/>
        <v>0</v>
      </c>
      <c r="AC20" s="102">
        <v>40</v>
      </c>
      <c r="AM20" s="62"/>
      <c r="AN20" s="18">
        <f t="shared" si="3"/>
        <v>40</v>
      </c>
      <c r="AP20" s="88"/>
    </row>
    <row r="21" spans="1:42" s="4" customFormat="1" ht="15.75" x14ac:dyDescent="0.25">
      <c r="A21" s="92" t="s">
        <v>68</v>
      </c>
      <c r="B21" s="22">
        <v>8625000</v>
      </c>
      <c r="C21" s="22">
        <v>0</v>
      </c>
      <c r="D21" s="22">
        <v>8625000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2300000</v>
      </c>
      <c r="L21" s="22">
        <v>0</v>
      </c>
      <c r="M21" s="22">
        <v>6325000</v>
      </c>
      <c r="N21" s="23">
        <v>0</v>
      </c>
      <c r="O21" s="22">
        <v>0</v>
      </c>
      <c r="P21" s="22">
        <v>2852265.76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1337701.5900000001</v>
      </c>
      <c r="X21" s="22">
        <v>0</v>
      </c>
      <c r="Y21" s="22">
        <v>1514564.17</v>
      </c>
      <c r="Z21" s="24" t="s">
        <v>67</v>
      </c>
      <c r="AA21" s="101">
        <f>AA22+AA23+AA24</f>
        <v>3300</v>
      </c>
      <c r="AB21" s="66">
        <f t="shared" si="1"/>
        <v>0</v>
      </c>
      <c r="AC21" s="101">
        <f>AC22+AC23+AC24</f>
        <v>3300</v>
      </c>
      <c r="AM21" s="61"/>
      <c r="AN21" s="18">
        <f t="shared" si="3"/>
        <v>3300</v>
      </c>
      <c r="AP21" s="89"/>
    </row>
    <row r="22" spans="1:42" s="5" customFormat="1" ht="15.75" x14ac:dyDescent="0.25">
      <c r="A22" s="93" t="s">
        <v>70</v>
      </c>
      <c r="B22" s="26">
        <v>878000</v>
      </c>
      <c r="C22" s="26">
        <v>0</v>
      </c>
      <c r="D22" s="26">
        <v>878000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878000</v>
      </c>
      <c r="N22" s="27">
        <v>0</v>
      </c>
      <c r="O22" s="26">
        <v>0</v>
      </c>
      <c r="P22" s="26">
        <v>240266.98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240266.98</v>
      </c>
      <c r="Z22" s="28" t="s">
        <v>69</v>
      </c>
      <c r="AA22" s="102"/>
      <c r="AB22" s="66">
        <f t="shared" si="1"/>
        <v>0</v>
      </c>
      <c r="AC22" s="102"/>
      <c r="AM22" s="62"/>
      <c r="AN22" s="18">
        <f t="shared" si="3"/>
        <v>0</v>
      </c>
      <c r="AP22" s="88"/>
    </row>
    <row r="23" spans="1:42" s="5" customFormat="1" ht="15.75" x14ac:dyDescent="0.25">
      <c r="A23" s="93" t="s">
        <v>72</v>
      </c>
      <c r="B23" s="26">
        <v>2300000</v>
      </c>
      <c r="C23" s="26">
        <v>0</v>
      </c>
      <c r="D23" s="26">
        <v>2300000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2300000</v>
      </c>
      <c r="L23" s="26">
        <v>0</v>
      </c>
      <c r="M23" s="26">
        <v>0</v>
      </c>
      <c r="N23" s="27">
        <v>0</v>
      </c>
      <c r="O23" s="26">
        <v>0</v>
      </c>
      <c r="P23" s="26">
        <v>1336103.5900000001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1336103.5900000001</v>
      </c>
      <c r="X23" s="26">
        <v>0</v>
      </c>
      <c r="Y23" s="26">
        <v>0</v>
      </c>
      <c r="Z23" s="28" t="s">
        <v>71</v>
      </c>
      <c r="AA23" s="102">
        <v>3300</v>
      </c>
      <c r="AB23" s="66">
        <f t="shared" si="1"/>
        <v>0</v>
      </c>
      <c r="AC23" s="102">
        <v>3300</v>
      </c>
      <c r="AM23" s="62"/>
      <c r="AN23" s="18">
        <f t="shared" si="3"/>
        <v>3300</v>
      </c>
      <c r="AP23" s="88"/>
    </row>
    <row r="24" spans="1:42" s="5" customFormat="1" ht="15.75" x14ac:dyDescent="0.25">
      <c r="A24" s="93" t="s">
        <v>74</v>
      </c>
      <c r="B24" s="26">
        <v>5447000</v>
      </c>
      <c r="C24" s="26">
        <v>0</v>
      </c>
      <c r="D24" s="26">
        <v>5447000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5447000</v>
      </c>
      <c r="N24" s="27">
        <v>0</v>
      </c>
      <c r="O24" s="26">
        <v>0</v>
      </c>
      <c r="P24" s="26">
        <v>1275895.19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1598</v>
      </c>
      <c r="X24" s="26">
        <v>0</v>
      </c>
      <c r="Y24" s="26">
        <v>1274297.19</v>
      </c>
      <c r="Z24" s="28" t="s">
        <v>73</v>
      </c>
      <c r="AA24" s="102"/>
      <c r="AB24" s="66">
        <f t="shared" si="1"/>
        <v>0</v>
      </c>
      <c r="AC24" s="102"/>
      <c r="AM24" s="62"/>
      <c r="AN24" s="18">
        <f t="shared" si="3"/>
        <v>0</v>
      </c>
      <c r="AP24" s="88"/>
    </row>
    <row r="25" spans="1:42" s="4" customFormat="1" ht="15.75" x14ac:dyDescent="0.25">
      <c r="A25" s="92" t="s">
        <v>76</v>
      </c>
      <c r="B25" s="22">
        <v>1318000</v>
      </c>
      <c r="C25" s="22">
        <v>0</v>
      </c>
      <c r="D25" s="22">
        <v>1318000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1318000</v>
      </c>
      <c r="L25" s="22">
        <v>0</v>
      </c>
      <c r="M25" s="22">
        <v>0</v>
      </c>
      <c r="N25" s="23">
        <v>0</v>
      </c>
      <c r="O25" s="22">
        <v>0</v>
      </c>
      <c r="P25" s="22">
        <v>1099095.94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1099095.94</v>
      </c>
      <c r="X25" s="22">
        <v>0</v>
      </c>
      <c r="Y25" s="22">
        <v>0</v>
      </c>
      <c r="Z25" s="24" t="s">
        <v>75</v>
      </c>
      <c r="AA25" s="103">
        <v>1900</v>
      </c>
      <c r="AB25" s="66">
        <f t="shared" si="1"/>
        <v>0</v>
      </c>
      <c r="AC25" s="103">
        <v>1900</v>
      </c>
      <c r="AM25" s="61"/>
      <c r="AN25" s="18">
        <f t="shared" si="3"/>
        <v>1900</v>
      </c>
      <c r="AP25" s="89"/>
    </row>
    <row r="26" spans="1:42" s="3" customFormat="1" ht="63" x14ac:dyDescent="0.25">
      <c r="A26" s="92" t="s">
        <v>78</v>
      </c>
      <c r="B26" s="22">
        <v>10000</v>
      </c>
      <c r="C26" s="22">
        <v>0</v>
      </c>
      <c r="D26" s="22">
        <v>10000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10000</v>
      </c>
      <c r="L26" s="22">
        <v>0</v>
      </c>
      <c r="M26" s="22">
        <v>0</v>
      </c>
      <c r="N26" s="23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4" t="s">
        <v>77</v>
      </c>
      <c r="AA26" s="102"/>
      <c r="AB26" s="66">
        <f t="shared" si="1"/>
        <v>0</v>
      </c>
      <c r="AC26" s="102"/>
      <c r="AM26" s="63"/>
      <c r="AN26" s="18">
        <f t="shared" si="3"/>
        <v>0</v>
      </c>
      <c r="AP26" s="90"/>
    </row>
    <row r="27" spans="1:42" s="4" customFormat="1" ht="78.75" x14ac:dyDescent="0.25">
      <c r="A27" s="92" t="s">
        <v>80</v>
      </c>
      <c r="B27" s="22">
        <v>24184795.41</v>
      </c>
      <c r="C27" s="22">
        <v>0</v>
      </c>
      <c r="D27" s="22">
        <v>24184795.41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24184795.41</v>
      </c>
      <c r="L27" s="22">
        <v>0</v>
      </c>
      <c r="M27" s="22">
        <v>0</v>
      </c>
      <c r="N27" s="23">
        <v>0</v>
      </c>
      <c r="O27" s="22">
        <v>0</v>
      </c>
      <c r="P27" s="22">
        <v>11236026.939999999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11236026.939999999</v>
      </c>
      <c r="X27" s="22">
        <v>0</v>
      </c>
      <c r="Y27" s="22">
        <v>0</v>
      </c>
      <c r="Z27" s="24" t="s">
        <v>79</v>
      </c>
      <c r="AA27" s="103">
        <v>30900</v>
      </c>
      <c r="AB27" s="66">
        <f t="shared" si="1"/>
        <v>1600</v>
      </c>
      <c r="AC27" s="103">
        <v>32500</v>
      </c>
      <c r="AM27" s="61"/>
      <c r="AN27" s="18">
        <f t="shared" si="3"/>
        <v>32500</v>
      </c>
      <c r="AP27" s="89"/>
    </row>
    <row r="28" spans="1:42" s="4" customFormat="1" ht="31.5" x14ac:dyDescent="0.25">
      <c r="A28" s="92" t="s">
        <v>82</v>
      </c>
      <c r="B28" s="22">
        <v>53000</v>
      </c>
      <c r="C28" s="22">
        <v>0</v>
      </c>
      <c r="D28" s="22">
        <v>53000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53000</v>
      </c>
      <c r="L28" s="22">
        <v>0</v>
      </c>
      <c r="M28" s="22">
        <v>0</v>
      </c>
      <c r="N28" s="23">
        <v>0</v>
      </c>
      <c r="O28" s="22">
        <v>0</v>
      </c>
      <c r="P28" s="22">
        <v>20658.89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20658.89</v>
      </c>
      <c r="X28" s="22">
        <v>0</v>
      </c>
      <c r="Y28" s="22">
        <v>0</v>
      </c>
      <c r="Z28" s="24" t="s">
        <v>81</v>
      </c>
      <c r="AA28" s="103">
        <v>25</v>
      </c>
      <c r="AB28" s="66">
        <f t="shared" si="1"/>
        <v>0</v>
      </c>
      <c r="AC28" s="103">
        <v>25</v>
      </c>
      <c r="AM28" s="61"/>
      <c r="AN28" s="18">
        <f t="shared" si="3"/>
        <v>25</v>
      </c>
      <c r="AP28" s="89"/>
    </row>
    <row r="29" spans="1:42" s="4" customFormat="1" ht="47.25" x14ac:dyDescent="0.25">
      <c r="A29" s="92" t="s">
        <v>84</v>
      </c>
      <c r="B29" s="22">
        <v>4300000</v>
      </c>
      <c r="C29" s="22">
        <v>0</v>
      </c>
      <c r="D29" s="22">
        <v>4300000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4300000</v>
      </c>
      <c r="L29" s="22">
        <v>0</v>
      </c>
      <c r="M29" s="22">
        <v>0</v>
      </c>
      <c r="N29" s="23">
        <v>0</v>
      </c>
      <c r="O29" s="22">
        <v>0</v>
      </c>
      <c r="P29" s="22">
        <v>2078179.66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2076859.1</v>
      </c>
      <c r="X29" s="22">
        <v>0</v>
      </c>
      <c r="Y29" s="22">
        <v>1320.56</v>
      </c>
      <c r="Z29" s="24" t="s">
        <v>83</v>
      </c>
      <c r="AA29" s="103">
        <v>3800</v>
      </c>
      <c r="AB29" s="66">
        <f t="shared" si="1"/>
        <v>0</v>
      </c>
      <c r="AC29" s="103">
        <v>3800</v>
      </c>
      <c r="AM29" s="61"/>
      <c r="AN29" s="18">
        <f t="shared" si="3"/>
        <v>3800</v>
      </c>
      <c r="AP29" s="89"/>
    </row>
    <row r="30" spans="1:42" s="4" customFormat="1" ht="47.25" x14ac:dyDescent="0.25">
      <c r="A30" s="92" t="s">
        <v>86</v>
      </c>
      <c r="B30" s="22">
        <v>1000000</v>
      </c>
      <c r="C30" s="22">
        <v>0</v>
      </c>
      <c r="D30" s="22">
        <v>1000000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1000000</v>
      </c>
      <c r="L30" s="22">
        <v>0</v>
      </c>
      <c r="M30" s="22">
        <v>0</v>
      </c>
      <c r="N30" s="23">
        <v>0</v>
      </c>
      <c r="O30" s="22">
        <v>0</v>
      </c>
      <c r="P30" s="22">
        <v>315255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315255</v>
      </c>
      <c r="X30" s="22">
        <v>0</v>
      </c>
      <c r="Y30" s="22">
        <v>0</v>
      </c>
      <c r="Z30" s="24" t="s">
        <v>85</v>
      </c>
      <c r="AA30" s="107">
        <v>500</v>
      </c>
      <c r="AB30" s="66">
        <f t="shared" si="1"/>
        <v>3000</v>
      </c>
      <c r="AC30" s="107">
        <v>3500</v>
      </c>
      <c r="AM30" s="61">
        <v>3219.1</v>
      </c>
      <c r="AN30" s="18">
        <f t="shared" si="3"/>
        <v>280.90000000000009</v>
      </c>
      <c r="AP30" s="89"/>
    </row>
    <row r="31" spans="1:42" s="4" customFormat="1" ht="31.5" x14ac:dyDescent="0.25">
      <c r="A31" s="92" t="s">
        <v>88</v>
      </c>
      <c r="B31" s="22">
        <v>10000</v>
      </c>
      <c r="C31" s="22">
        <v>0</v>
      </c>
      <c r="D31" s="22">
        <v>10000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10000</v>
      </c>
      <c r="L31" s="22">
        <v>0</v>
      </c>
      <c r="M31" s="22">
        <v>0</v>
      </c>
      <c r="N31" s="23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4" t="s">
        <v>87</v>
      </c>
      <c r="AA31" s="103"/>
      <c r="AB31" s="66">
        <f t="shared" si="1"/>
        <v>0</v>
      </c>
      <c r="AC31" s="103"/>
      <c r="AM31" s="61"/>
      <c r="AN31" s="18">
        <f t="shared" si="3"/>
        <v>0</v>
      </c>
    </row>
    <row r="32" spans="1:42" s="4" customFormat="1" ht="31.5" x14ac:dyDescent="0.25">
      <c r="A32" s="92" t="s">
        <v>90</v>
      </c>
      <c r="B32" s="22">
        <v>1100000</v>
      </c>
      <c r="C32" s="22">
        <v>0</v>
      </c>
      <c r="D32" s="22">
        <v>1100000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1100000</v>
      </c>
      <c r="L32" s="22">
        <v>0</v>
      </c>
      <c r="M32" s="22">
        <v>0</v>
      </c>
      <c r="N32" s="23">
        <v>0</v>
      </c>
      <c r="O32" s="22">
        <v>0</v>
      </c>
      <c r="P32" s="22">
        <v>183917.79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183917.79</v>
      </c>
      <c r="X32" s="22">
        <v>0</v>
      </c>
      <c r="Y32" s="22">
        <v>0</v>
      </c>
      <c r="Z32" s="24" t="s">
        <v>89</v>
      </c>
      <c r="AA32" s="103">
        <v>610</v>
      </c>
      <c r="AB32" s="66">
        <f t="shared" si="1"/>
        <v>0</v>
      </c>
      <c r="AC32" s="103">
        <v>610</v>
      </c>
      <c r="AM32" s="61"/>
      <c r="AN32" s="18">
        <f t="shared" si="3"/>
        <v>610</v>
      </c>
    </row>
    <row r="33" spans="1:43" s="4" customFormat="1" ht="15.75" x14ac:dyDescent="0.25">
      <c r="A33" s="92" t="s">
        <v>92</v>
      </c>
      <c r="B33" s="22">
        <v>11064.59</v>
      </c>
      <c r="C33" s="22">
        <v>0</v>
      </c>
      <c r="D33" s="22">
        <v>11064.59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11064.59</v>
      </c>
      <c r="L33" s="22">
        <v>0</v>
      </c>
      <c r="M33" s="22">
        <v>0</v>
      </c>
      <c r="N33" s="23">
        <v>0</v>
      </c>
      <c r="O33" s="22">
        <v>0</v>
      </c>
      <c r="P33" s="22">
        <v>12990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12990</v>
      </c>
      <c r="X33" s="22">
        <v>0</v>
      </c>
      <c r="Y33" s="22">
        <v>0</v>
      </c>
      <c r="Z33" s="24" t="s">
        <v>91</v>
      </c>
      <c r="AA33" s="103">
        <v>100</v>
      </c>
      <c r="AB33" s="66">
        <f t="shared" si="1"/>
        <v>0</v>
      </c>
      <c r="AC33" s="103">
        <v>100</v>
      </c>
      <c r="AM33" s="61"/>
      <c r="AN33" s="18">
        <f t="shared" si="3"/>
        <v>100</v>
      </c>
      <c r="AQ33" s="4" t="s">
        <v>174</v>
      </c>
    </row>
    <row r="34" spans="1:43" s="4" customFormat="1" ht="15.75" x14ac:dyDescent="0.25">
      <c r="A34" s="92" t="s">
        <v>94</v>
      </c>
      <c r="B34" s="22">
        <v>0</v>
      </c>
      <c r="C34" s="22">
        <v>0</v>
      </c>
      <c r="D34" s="22">
        <v>0</v>
      </c>
      <c r="E34" s="22">
        <v>323014202.04000002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312860002.04000002</v>
      </c>
      <c r="L34" s="22">
        <v>0</v>
      </c>
      <c r="M34" s="22">
        <v>10154200</v>
      </c>
      <c r="N34" s="23">
        <v>0</v>
      </c>
      <c r="O34" s="22">
        <v>0</v>
      </c>
      <c r="P34" s="22">
        <v>0</v>
      </c>
      <c r="Q34" s="22">
        <v>202163180.66999999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195930591.66999999</v>
      </c>
      <c r="X34" s="22">
        <v>0</v>
      </c>
      <c r="Y34" s="22">
        <v>6232589</v>
      </c>
      <c r="Z34" s="24" t="s">
        <v>93</v>
      </c>
      <c r="AA34" s="104">
        <f>AA35</f>
        <v>323702.3</v>
      </c>
      <c r="AB34" s="66">
        <f t="shared" si="1"/>
        <v>13123.600000000035</v>
      </c>
      <c r="AC34" s="104">
        <f>AC35</f>
        <v>336825.9</v>
      </c>
      <c r="AD34" s="29">
        <f t="shared" ref="AD34:AM34" si="4">AD35</f>
        <v>0</v>
      </c>
      <c r="AE34" s="29">
        <f t="shared" si="4"/>
        <v>0</v>
      </c>
      <c r="AF34" s="29">
        <f t="shared" si="4"/>
        <v>0</v>
      </c>
      <c r="AG34" s="29">
        <f t="shared" si="4"/>
        <v>0</v>
      </c>
      <c r="AH34" s="29">
        <f t="shared" si="4"/>
        <v>0</v>
      </c>
      <c r="AI34" s="29">
        <f t="shared" si="4"/>
        <v>0</v>
      </c>
      <c r="AJ34" s="29">
        <f t="shared" si="4"/>
        <v>0</v>
      </c>
      <c r="AK34" s="29">
        <f t="shared" si="4"/>
        <v>0</v>
      </c>
      <c r="AL34" s="29">
        <f t="shared" si="4"/>
        <v>0</v>
      </c>
      <c r="AM34" s="29">
        <f t="shared" si="4"/>
        <v>30415.699999999997</v>
      </c>
      <c r="AN34" s="18">
        <f t="shared" si="3"/>
        <v>306410.2</v>
      </c>
    </row>
    <row r="35" spans="1:43" s="4" customFormat="1" ht="63" x14ac:dyDescent="0.25">
      <c r="A35" s="92" t="s">
        <v>96</v>
      </c>
      <c r="B35" s="22">
        <v>0</v>
      </c>
      <c r="C35" s="22">
        <v>0</v>
      </c>
      <c r="D35" s="22">
        <v>0</v>
      </c>
      <c r="E35" s="22">
        <v>323014202.04000002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312860002.04000002</v>
      </c>
      <c r="L35" s="22">
        <v>0</v>
      </c>
      <c r="M35" s="22">
        <v>10154200</v>
      </c>
      <c r="N35" s="23">
        <v>0</v>
      </c>
      <c r="O35" s="22">
        <v>0</v>
      </c>
      <c r="P35" s="22">
        <v>0</v>
      </c>
      <c r="Q35" s="22">
        <v>202163230.66999999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195930641.66999999</v>
      </c>
      <c r="X35" s="22">
        <v>0</v>
      </c>
      <c r="Y35" s="22">
        <v>6232589</v>
      </c>
      <c r="Z35" s="24" t="s">
        <v>95</v>
      </c>
      <c r="AA35" s="104">
        <f>AA36+AA42+AA56</f>
        <v>323702.3</v>
      </c>
      <c r="AB35" s="66">
        <f t="shared" si="1"/>
        <v>13123.600000000035</v>
      </c>
      <c r="AC35" s="104">
        <f>AC36+AC42+AC56</f>
        <v>336825.9</v>
      </c>
      <c r="AD35" s="29">
        <f t="shared" ref="AD35:AM35" si="5">AD36+AD42+AD56+AD70</f>
        <v>0</v>
      </c>
      <c r="AE35" s="29">
        <f t="shared" si="5"/>
        <v>0</v>
      </c>
      <c r="AF35" s="29">
        <f t="shared" si="5"/>
        <v>0</v>
      </c>
      <c r="AG35" s="29">
        <f t="shared" si="5"/>
        <v>0</v>
      </c>
      <c r="AH35" s="29">
        <f t="shared" si="5"/>
        <v>0</v>
      </c>
      <c r="AI35" s="29">
        <f t="shared" si="5"/>
        <v>0</v>
      </c>
      <c r="AJ35" s="29">
        <f t="shared" si="5"/>
        <v>0</v>
      </c>
      <c r="AK35" s="29">
        <f t="shared" si="5"/>
        <v>0</v>
      </c>
      <c r="AL35" s="29">
        <f t="shared" si="5"/>
        <v>0</v>
      </c>
      <c r="AM35" s="29">
        <f t="shared" si="5"/>
        <v>30415.699999999997</v>
      </c>
      <c r="AN35" s="18">
        <f t="shared" si="3"/>
        <v>306410.2</v>
      </c>
    </row>
    <row r="36" spans="1:43" s="4" customFormat="1" ht="31.5" x14ac:dyDescent="0.25">
      <c r="A36" s="92" t="s">
        <v>98</v>
      </c>
      <c r="B36" s="22">
        <v>0</v>
      </c>
      <c r="C36" s="22">
        <v>0</v>
      </c>
      <c r="D36" s="22">
        <v>0</v>
      </c>
      <c r="E36" s="22">
        <v>114394000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105405000</v>
      </c>
      <c r="L36" s="22">
        <v>0</v>
      </c>
      <c r="M36" s="22">
        <v>8989000</v>
      </c>
      <c r="N36" s="23">
        <v>0</v>
      </c>
      <c r="O36" s="22">
        <v>0</v>
      </c>
      <c r="P36" s="22">
        <v>0</v>
      </c>
      <c r="Q36" s="22">
        <v>78252889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72602900</v>
      </c>
      <c r="X36" s="22">
        <v>0</v>
      </c>
      <c r="Y36" s="22">
        <v>5649989</v>
      </c>
      <c r="Z36" s="24" t="s">
        <v>97</v>
      </c>
      <c r="AA36" s="105">
        <f>AA37+AA39</f>
        <v>115027</v>
      </c>
      <c r="AB36" s="66">
        <f t="shared" si="1"/>
        <v>0</v>
      </c>
      <c r="AC36" s="105">
        <f>AC37+AC39</f>
        <v>115027</v>
      </c>
      <c r="AD36" s="29">
        <f t="shared" ref="AD36:AM36" si="6">AD37+AD39</f>
        <v>0</v>
      </c>
      <c r="AE36" s="29">
        <f t="shared" si="6"/>
        <v>0</v>
      </c>
      <c r="AF36" s="29">
        <f t="shared" si="6"/>
        <v>0</v>
      </c>
      <c r="AG36" s="29">
        <f t="shared" si="6"/>
        <v>0</v>
      </c>
      <c r="AH36" s="29">
        <f t="shared" si="6"/>
        <v>0</v>
      </c>
      <c r="AI36" s="29">
        <f t="shared" si="6"/>
        <v>0</v>
      </c>
      <c r="AJ36" s="29">
        <f t="shared" si="6"/>
        <v>0</v>
      </c>
      <c r="AK36" s="29">
        <f t="shared" si="6"/>
        <v>0</v>
      </c>
      <c r="AL36" s="29">
        <f t="shared" si="6"/>
        <v>0</v>
      </c>
      <c r="AM36" s="29">
        <f t="shared" si="6"/>
        <v>0</v>
      </c>
      <c r="AN36" s="18">
        <f t="shared" si="3"/>
        <v>115027</v>
      </c>
    </row>
    <row r="37" spans="1:43" s="3" customFormat="1" ht="31.5" x14ac:dyDescent="0.25">
      <c r="A37" s="94" t="s">
        <v>100</v>
      </c>
      <c r="B37" s="30">
        <v>0</v>
      </c>
      <c r="C37" s="30">
        <v>0</v>
      </c>
      <c r="D37" s="30">
        <v>0</v>
      </c>
      <c r="E37" s="30">
        <v>114394000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105405000</v>
      </c>
      <c r="L37" s="30">
        <v>0</v>
      </c>
      <c r="M37" s="30">
        <v>8989000</v>
      </c>
      <c r="N37" s="31">
        <v>0</v>
      </c>
      <c r="O37" s="30">
        <v>0</v>
      </c>
      <c r="P37" s="30">
        <v>0</v>
      </c>
      <c r="Q37" s="30">
        <v>78252889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72602900</v>
      </c>
      <c r="X37" s="30">
        <v>0</v>
      </c>
      <c r="Y37" s="30">
        <v>5649989</v>
      </c>
      <c r="Z37" s="32" t="s">
        <v>99</v>
      </c>
      <c r="AA37" s="102">
        <v>99208</v>
      </c>
      <c r="AB37" s="66"/>
      <c r="AC37" s="102">
        <v>99208</v>
      </c>
      <c r="AM37" s="63"/>
      <c r="AN37" s="18">
        <f t="shared" si="3"/>
        <v>99208</v>
      </c>
    </row>
    <row r="38" spans="1:43" s="3" customFormat="1" ht="63" x14ac:dyDescent="0.25">
      <c r="A38" s="94" t="s">
        <v>101</v>
      </c>
      <c r="B38" s="30">
        <v>0</v>
      </c>
      <c r="C38" s="30">
        <v>0</v>
      </c>
      <c r="D38" s="30">
        <v>0</v>
      </c>
      <c r="E38" s="30">
        <v>105405000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105405000</v>
      </c>
      <c r="L38" s="30">
        <v>0</v>
      </c>
      <c r="M38" s="30">
        <v>0</v>
      </c>
      <c r="N38" s="31">
        <v>0</v>
      </c>
      <c r="O38" s="30">
        <v>0</v>
      </c>
      <c r="P38" s="30">
        <v>0</v>
      </c>
      <c r="Q38" s="30">
        <v>72602900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72602900</v>
      </c>
      <c r="X38" s="30">
        <v>0</v>
      </c>
      <c r="Y38" s="30">
        <v>0</v>
      </c>
      <c r="Z38" s="32" t="s">
        <v>144</v>
      </c>
      <c r="AA38" s="102"/>
      <c r="AB38" s="66">
        <f t="shared" si="1"/>
        <v>0</v>
      </c>
      <c r="AC38" s="102"/>
      <c r="AM38" s="63"/>
      <c r="AN38" s="18">
        <f t="shared" si="3"/>
        <v>0</v>
      </c>
    </row>
    <row r="39" spans="1:43" s="3" customFormat="1" ht="39.75" customHeight="1" x14ac:dyDescent="0.25">
      <c r="A39" s="94" t="s">
        <v>143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2" t="s">
        <v>142</v>
      </c>
      <c r="AA39" s="108">
        <v>15819</v>
      </c>
      <c r="AB39" s="66">
        <f t="shared" si="1"/>
        <v>0</v>
      </c>
      <c r="AC39" s="108">
        <v>15819</v>
      </c>
      <c r="AM39" s="63"/>
      <c r="AN39" s="18">
        <f t="shared" si="3"/>
        <v>15819</v>
      </c>
    </row>
    <row r="40" spans="1:43" s="3" customFormat="1" ht="54.75" customHeight="1" x14ac:dyDescent="0.25">
      <c r="A40" s="94" t="s">
        <v>175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2" t="s">
        <v>176</v>
      </c>
      <c r="AA40" s="102"/>
      <c r="AB40" s="66">
        <f>AC40-AA40</f>
        <v>0</v>
      </c>
      <c r="AC40" s="102"/>
      <c r="AM40" s="63"/>
      <c r="AN40" s="18"/>
    </row>
    <row r="41" spans="1:43" s="3" customFormat="1" ht="39.75" customHeight="1" x14ac:dyDescent="0.25">
      <c r="A41" s="94" t="s">
        <v>177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2" t="s">
        <v>178</v>
      </c>
      <c r="AA41" s="102"/>
      <c r="AB41" s="66">
        <f>AC41-AA41</f>
        <v>0</v>
      </c>
      <c r="AC41" s="102"/>
      <c r="AM41" s="63"/>
      <c r="AN41" s="18"/>
    </row>
    <row r="42" spans="1:43" s="4" customFormat="1" ht="47.25" x14ac:dyDescent="0.25">
      <c r="A42" s="92" t="s">
        <v>103</v>
      </c>
      <c r="B42" s="22">
        <v>0</v>
      </c>
      <c r="C42" s="22">
        <v>0</v>
      </c>
      <c r="D42" s="22">
        <v>0</v>
      </c>
      <c r="E42" s="22">
        <v>27548302.039999999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27548302.039999999</v>
      </c>
      <c r="L42" s="22">
        <v>0</v>
      </c>
      <c r="M42" s="22">
        <v>0</v>
      </c>
      <c r="N42" s="23">
        <v>0</v>
      </c>
      <c r="O42" s="22">
        <v>0</v>
      </c>
      <c r="P42" s="22">
        <v>0</v>
      </c>
      <c r="Q42" s="22">
        <v>4696145.67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4696145.67</v>
      </c>
      <c r="X42" s="22">
        <v>0</v>
      </c>
      <c r="Y42" s="22">
        <v>0</v>
      </c>
      <c r="Z42" s="24" t="s">
        <v>102</v>
      </c>
      <c r="AA42" s="103">
        <v>32431.4</v>
      </c>
      <c r="AB42" s="66">
        <f t="shared" si="1"/>
        <v>13123.599999999999</v>
      </c>
      <c r="AC42" s="103">
        <f>AC44+AC45+AC49+AC53</f>
        <v>45555</v>
      </c>
      <c r="AD42" s="29">
        <f t="shared" ref="AD42:AM42" si="7">AD43+AD45+AD47+AD49+AD51+AD52+AD55</f>
        <v>0</v>
      </c>
      <c r="AE42" s="29">
        <f t="shared" si="7"/>
        <v>0</v>
      </c>
      <c r="AF42" s="29">
        <f t="shared" si="7"/>
        <v>0</v>
      </c>
      <c r="AG42" s="29">
        <f t="shared" si="7"/>
        <v>0</v>
      </c>
      <c r="AH42" s="29">
        <f t="shared" si="7"/>
        <v>0</v>
      </c>
      <c r="AI42" s="29">
        <f t="shared" si="7"/>
        <v>0</v>
      </c>
      <c r="AJ42" s="29">
        <f t="shared" si="7"/>
        <v>0</v>
      </c>
      <c r="AK42" s="29">
        <f t="shared" si="7"/>
        <v>0</v>
      </c>
      <c r="AL42" s="29">
        <f t="shared" si="7"/>
        <v>0</v>
      </c>
      <c r="AM42" s="29">
        <f t="shared" si="7"/>
        <v>30415.699999999997</v>
      </c>
      <c r="AN42" s="18">
        <f t="shared" si="3"/>
        <v>15139.300000000003</v>
      </c>
    </row>
    <row r="43" spans="1:43" s="3" customFormat="1" ht="126" x14ac:dyDescent="0.25">
      <c r="A43" s="94" t="s">
        <v>105</v>
      </c>
      <c r="B43" s="30">
        <v>0</v>
      </c>
      <c r="C43" s="30">
        <v>0</v>
      </c>
      <c r="D43" s="30">
        <v>0</v>
      </c>
      <c r="E43" s="30">
        <v>15132740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15132740</v>
      </c>
      <c r="L43" s="30">
        <v>0</v>
      </c>
      <c r="M43" s="30">
        <v>0</v>
      </c>
      <c r="N43" s="31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2" t="s">
        <v>104</v>
      </c>
      <c r="AA43" s="102"/>
      <c r="AB43" s="66">
        <f t="shared" si="1"/>
        <v>0</v>
      </c>
      <c r="AC43" s="102"/>
      <c r="AM43" s="63"/>
      <c r="AN43" s="18">
        <f t="shared" si="3"/>
        <v>0</v>
      </c>
    </row>
    <row r="44" spans="1:43" s="3" customFormat="1" ht="141.75" x14ac:dyDescent="0.25">
      <c r="A44" s="94" t="s">
        <v>107</v>
      </c>
      <c r="B44" s="30">
        <v>0</v>
      </c>
      <c r="C44" s="30">
        <v>0</v>
      </c>
      <c r="D44" s="30">
        <v>0</v>
      </c>
      <c r="E44" s="30">
        <v>15132740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15132740</v>
      </c>
      <c r="L44" s="30">
        <v>0</v>
      </c>
      <c r="M44" s="30">
        <v>0</v>
      </c>
      <c r="N44" s="31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2" t="s">
        <v>106</v>
      </c>
      <c r="AA44" s="102">
        <v>32120</v>
      </c>
      <c r="AB44" s="66">
        <f t="shared" si="1"/>
        <v>0</v>
      </c>
      <c r="AC44" s="102">
        <v>32120</v>
      </c>
      <c r="AM44" s="63"/>
      <c r="AN44" s="18">
        <f t="shared" si="3"/>
        <v>32120</v>
      </c>
    </row>
    <row r="45" spans="1:43" s="3" customFormat="1" ht="94.5" x14ac:dyDescent="0.25">
      <c r="A45" s="94" t="s">
        <v>180</v>
      </c>
      <c r="B45" s="30">
        <v>0</v>
      </c>
      <c r="C45" s="30">
        <v>0</v>
      </c>
      <c r="D45" s="30">
        <v>0</v>
      </c>
      <c r="E45" s="30">
        <v>4696145.67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4696145.67</v>
      </c>
      <c r="L45" s="30">
        <v>0</v>
      </c>
      <c r="M45" s="30">
        <v>0</v>
      </c>
      <c r="N45" s="31">
        <v>0</v>
      </c>
      <c r="O45" s="30">
        <v>0</v>
      </c>
      <c r="P45" s="30">
        <v>0</v>
      </c>
      <c r="Q45" s="30">
        <v>4696145.67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4696145.67</v>
      </c>
      <c r="X45" s="30">
        <v>0</v>
      </c>
      <c r="Y45" s="30">
        <v>0</v>
      </c>
      <c r="Z45" s="32" t="s">
        <v>181</v>
      </c>
      <c r="AA45" s="102">
        <v>311.39999999999998</v>
      </c>
      <c r="AB45" s="66">
        <f t="shared" si="1"/>
        <v>0</v>
      </c>
      <c r="AC45" s="102">
        <v>311.39999999999998</v>
      </c>
      <c r="AM45" s="33">
        <v>5281.9</v>
      </c>
      <c r="AN45" s="18">
        <f t="shared" si="3"/>
        <v>-4970.5</v>
      </c>
    </row>
    <row r="46" spans="1:43" s="3" customFormat="1" ht="47.25" x14ac:dyDescent="0.25">
      <c r="A46" s="94" t="s">
        <v>109</v>
      </c>
      <c r="B46" s="30">
        <v>0</v>
      </c>
      <c r="C46" s="30">
        <v>0</v>
      </c>
      <c r="D46" s="30">
        <v>0</v>
      </c>
      <c r="E46" s="30">
        <v>4696145.67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4696145.67</v>
      </c>
      <c r="L46" s="30">
        <v>0</v>
      </c>
      <c r="M46" s="30">
        <v>0</v>
      </c>
      <c r="N46" s="31">
        <v>0</v>
      </c>
      <c r="O46" s="30">
        <v>0</v>
      </c>
      <c r="P46" s="30">
        <v>0</v>
      </c>
      <c r="Q46" s="30">
        <v>4696145.67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4696145.67</v>
      </c>
      <c r="X46" s="30">
        <v>0</v>
      </c>
      <c r="Y46" s="30">
        <v>0</v>
      </c>
      <c r="Z46" s="32" t="s">
        <v>108</v>
      </c>
      <c r="AA46" s="105"/>
      <c r="AB46" s="66">
        <f t="shared" si="1"/>
        <v>0</v>
      </c>
      <c r="AC46" s="105"/>
      <c r="AM46" s="33">
        <v>5281.7</v>
      </c>
      <c r="AN46" s="18">
        <f t="shared" si="3"/>
        <v>-5281.7</v>
      </c>
    </row>
    <row r="47" spans="1:43" s="3" customFormat="1" ht="31.5" x14ac:dyDescent="0.25">
      <c r="A47" s="94" t="s">
        <v>111</v>
      </c>
      <c r="B47" s="30">
        <v>0</v>
      </c>
      <c r="C47" s="30">
        <v>0</v>
      </c>
      <c r="D47" s="30">
        <v>0</v>
      </c>
      <c r="E47" s="30">
        <v>222416.37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222416.37</v>
      </c>
      <c r="L47" s="30">
        <v>0</v>
      </c>
      <c r="M47" s="30">
        <v>0</v>
      </c>
      <c r="N47" s="31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2" t="s">
        <v>110</v>
      </c>
      <c r="AA47" s="106"/>
      <c r="AB47" s="66">
        <f t="shared" si="1"/>
        <v>0</v>
      </c>
      <c r="AC47" s="106"/>
      <c r="AM47" s="33">
        <v>123.7</v>
      </c>
      <c r="AN47" s="18">
        <f t="shared" si="3"/>
        <v>-123.7</v>
      </c>
    </row>
    <row r="48" spans="1:43" s="3" customFormat="1" ht="33.75" customHeight="1" x14ac:dyDescent="0.25">
      <c r="A48" s="94" t="s">
        <v>112</v>
      </c>
      <c r="B48" s="30">
        <v>0</v>
      </c>
      <c r="C48" s="30">
        <v>0</v>
      </c>
      <c r="D48" s="30">
        <v>0</v>
      </c>
      <c r="E48" s="30">
        <v>222416.37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222416.37</v>
      </c>
      <c r="L48" s="30">
        <v>0</v>
      </c>
      <c r="M48" s="30">
        <v>0</v>
      </c>
      <c r="N48" s="31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2" t="s">
        <v>161</v>
      </c>
      <c r="AA48" s="102"/>
      <c r="AB48" s="66">
        <f t="shared" si="1"/>
        <v>0</v>
      </c>
      <c r="AC48" s="102"/>
      <c r="AM48" s="33">
        <v>123.7</v>
      </c>
      <c r="AN48" s="18">
        <f t="shared" si="3"/>
        <v>-123.7</v>
      </c>
    </row>
    <row r="49" spans="1:40" s="3" customFormat="1" ht="47.25" x14ac:dyDescent="0.25">
      <c r="A49" s="94" t="s">
        <v>114</v>
      </c>
      <c r="B49" s="30">
        <v>0</v>
      </c>
      <c r="C49" s="30">
        <v>0</v>
      </c>
      <c r="D49" s="30">
        <v>0</v>
      </c>
      <c r="E49" s="30">
        <v>7497000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7497000</v>
      </c>
      <c r="L49" s="30">
        <v>0</v>
      </c>
      <c r="M49" s="30">
        <v>0</v>
      </c>
      <c r="N49" s="31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2" t="s">
        <v>113</v>
      </c>
      <c r="AA49" s="102"/>
      <c r="AB49" s="66">
        <f t="shared" si="1"/>
        <v>12433.3</v>
      </c>
      <c r="AC49" s="102">
        <v>12433.3</v>
      </c>
      <c r="AM49" s="33">
        <v>12500</v>
      </c>
      <c r="AN49" s="18">
        <f t="shared" si="3"/>
        <v>-66.700000000000728</v>
      </c>
    </row>
    <row r="50" spans="1:40" s="3" customFormat="1" ht="63" x14ac:dyDescent="0.25">
      <c r="A50" s="94" t="s">
        <v>116</v>
      </c>
      <c r="B50" s="30">
        <v>0</v>
      </c>
      <c r="C50" s="30">
        <v>0</v>
      </c>
      <c r="D50" s="30">
        <v>0</v>
      </c>
      <c r="E50" s="30">
        <v>7497000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7497000</v>
      </c>
      <c r="L50" s="30">
        <v>0</v>
      </c>
      <c r="M50" s="30">
        <v>0</v>
      </c>
      <c r="N50" s="31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2" t="s">
        <v>115</v>
      </c>
      <c r="AA50" s="102"/>
      <c r="AB50" s="66">
        <f t="shared" si="1"/>
        <v>12433.3</v>
      </c>
      <c r="AC50" s="102">
        <v>12433.3</v>
      </c>
      <c r="AM50" s="33">
        <v>12500</v>
      </c>
      <c r="AN50" s="18">
        <f t="shared" si="3"/>
        <v>-66.700000000000728</v>
      </c>
    </row>
    <row r="51" spans="1:40" s="3" customFormat="1" ht="31.5" x14ac:dyDescent="0.25">
      <c r="A51" s="58" t="s">
        <v>163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7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64" t="s">
        <v>160</v>
      </c>
      <c r="AA51" s="102"/>
      <c r="AB51" s="66">
        <f t="shared" si="1"/>
        <v>0</v>
      </c>
      <c r="AC51" s="102"/>
      <c r="AM51" s="33">
        <v>8000</v>
      </c>
      <c r="AN51" s="18">
        <f t="shared" si="3"/>
        <v>-8000</v>
      </c>
    </row>
    <row r="52" spans="1:40" s="3" customFormat="1" ht="31.5" x14ac:dyDescent="0.25">
      <c r="A52" s="56" t="s">
        <v>173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7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64" t="s">
        <v>162</v>
      </c>
      <c r="AA52" s="102"/>
      <c r="AB52" s="66">
        <f t="shared" si="1"/>
        <v>0</v>
      </c>
      <c r="AC52" s="102"/>
      <c r="AM52" s="33">
        <v>4510.1000000000004</v>
      </c>
      <c r="AN52" s="18">
        <f t="shared" si="3"/>
        <v>-4510.1000000000004</v>
      </c>
    </row>
    <row r="53" spans="1:40" s="87" customFormat="1" ht="47.25" x14ac:dyDescent="0.25">
      <c r="A53" s="98" t="s">
        <v>145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6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64" t="s">
        <v>169</v>
      </c>
      <c r="AA53" s="102">
        <v>0</v>
      </c>
      <c r="AB53" s="66">
        <f t="shared" si="1"/>
        <v>690.3</v>
      </c>
      <c r="AC53" s="102">
        <v>690.3</v>
      </c>
      <c r="AM53" s="33"/>
      <c r="AN53" s="18"/>
    </row>
    <row r="54" spans="1:40" s="3" customFormat="1" ht="82.5" customHeight="1" x14ac:dyDescent="0.25">
      <c r="A54" s="99" t="s">
        <v>170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80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81" t="s">
        <v>171</v>
      </c>
      <c r="AA54" s="102"/>
      <c r="AB54" s="83">
        <f t="shared" si="1"/>
        <v>0</v>
      </c>
      <c r="AC54" s="102"/>
      <c r="AM54" s="82"/>
      <c r="AN54" s="84"/>
    </row>
    <row r="55" spans="1:40" s="4" customFormat="1" ht="47.25" x14ac:dyDescent="0.25">
      <c r="A55" s="97" t="s">
        <v>167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64" t="s">
        <v>168</v>
      </c>
      <c r="AA55" s="102"/>
      <c r="AB55" s="66">
        <f t="shared" si="1"/>
        <v>0</v>
      </c>
      <c r="AC55" s="102"/>
      <c r="AD55" s="67"/>
      <c r="AE55" s="67"/>
      <c r="AF55" s="67"/>
      <c r="AG55" s="67"/>
      <c r="AH55" s="67"/>
      <c r="AI55" s="67"/>
      <c r="AJ55" s="67"/>
      <c r="AK55" s="67"/>
      <c r="AL55" s="67"/>
      <c r="AM55" s="29"/>
      <c r="AN55" s="18"/>
    </row>
    <row r="56" spans="1:40" s="4" customFormat="1" ht="31.5" x14ac:dyDescent="0.25">
      <c r="A56" s="92" t="s">
        <v>118</v>
      </c>
      <c r="B56" s="22">
        <v>0</v>
      </c>
      <c r="C56" s="22">
        <v>0</v>
      </c>
      <c r="D56" s="22">
        <v>0</v>
      </c>
      <c r="E56" s="22">
        <v>181071900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179906700</v>
      </c>
      <c r="L56" s="22">
        <v>0</v>
      </c>
      <c r="M56" s="22">
        <v>1165200</v>
      </c>
      <c r="N56" s="23">
        <v>0</v>
      </c>
      <c r="O56" s="22">
        <v>0</v>
      </c>
      <c r="P56" s="22">
        <v>0</v>
      </c>
      <c r="Q56" s="22">
        <v>119214196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118631596</v>
      </c>
      <c r="X56" s="22">
        <v>0</v>
      </c>
      <c r="Y56" s="22">
        <v>582600</v>
      </c>
      <c r="Z56" s="24" t="s">
        <v>117</v>
      </c>
      <c r="AA56" s="105">
        <v>176243.9</v>
      </c>
      <c r="AB56" s="66">
        <f t="shared" si="1"/>
        <v>0</v>
      </c>
      <c r="AC56" s="103">
        <v>176243.9</v>
      </c>
      <c r="AD56" s="29">
        <f t="shared" ref="AD56:AM56" si="8">AD57+AD65+AD66+AD68</f>
        <v>0</v>
      </c>
      <c r="AE56" s="29">
        <f t="shared" si="8"/>
        <v>0</v>
      </c>
      <c r="AF56" s="29">
        <f t="shared" si="8"/>
        <v>0</v>
      </c>
      <c r="AG56" s="29">
        <f t="shared" si="8"/>
        <v>0</v>
      </c>
      <c r="AH56" s="29">
        <f t="shared" si="8"/>
        <v>0</v>
      </c>
      <c r="AI56" s="29">
        <f t="shared" si="8"/>
        <v>0</v>
      </c>
      <c r="AJ56" s="29">
        <f t="shared" si="8"/>
        <v>0</v>
      </c>
      <c r="AK56" s="29">
        <f t="shared" si="8"/>
        <v>0</v>
      </c>
      <c r="AL56" s="29">
        <f t="shared" si="8"/>
        <v>0</v>
      </c>
      <c r="AM56" s="29">
        <f t="shared" si="8"/>
        <v>0</v>
      </c>
      <c r="AN56" s="18">
        <f t="shared" si="3"/>
        <v>176243.9</v>
      </c>
    </row>
    <row r="57" spans="1:40" s="3" customFormat="1" ht="47.25" x14ac:dyDescent="0.25">
      <c r="A57" s="94" t="s">
        <v>120</v>
      </c>
      <c r="B57" s="30">
        <v>0</v>
      </c>
      <c r="C57" s="30">
        <v>0</v>
      </c>
      <c r="D57" s="30">
        <v>0</v>
      </c>
      <c r="E57" s="30">
        <v>177741500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177741500</v>
      </c>
      <c r="L57" s="30">
        <v>0</v>
      </c>
      <c r="M57" s="30">
        <v>0</v>
      </c>
      <c r="N57" s="31">
        <v>0</v>
      </c>
      <c r="O57" s="30">
        <v>0</v>
      </c>
      <c r="P57" s="30">
        <v>0</v>
      </c>
      <c r="Q57" s="30">
        <v>117654448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117654448</v>
      </c>
      <c r="X57" s="30">
        <v>0</v>
      </c>
      <c r="Y57" s="30">
        <v>0</v>
      </c>
      <c r="Z57" s="32" t="s">
        <v>119</v>
      </c>
      <c r="AA57" s="106"/>
      <c r="AB57" s="66"/>
      <c r="AC57" s="72">
        <v>0</v>
      </c>
      <c r="AM57" s="63"/>
      <c r="AN57" s="18">
        <f t="shared" si="3"/>
        <v>0</v>
      </c>
    </row>
    <row r="58" spans="1:40" s="3" customFormat="1" ht="63" x14ac:dyDescent="0.25">
      <c r="A58" s="94" t="s">
        <v>122</v>
      </c>
      <c r="B58" s="30">
        <v>0</v>
      </c>
      <c r="C58" s="30">
        <v>0</v>
      </c>
      <c r="D58" s="30">
        <v>0</v>
      </c>
      <c r="E58" s="30">
        <v>177741500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177741500</v>
      </c>
      <c r="L58" s="30">
        <v>0</v>
      </c>
      <c r="M58" s="30">
        <v>0</v>
      </c>
      <c r="N58" s="31">
        <v>0</v>
      </c>
      <c r="O58" s="30">
        <v>0</v>
      </c>
      <c r="P58" s="30">
        <v>0</v>
      </c>
      <c r="Q58" s="30">
        <v>117654448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117654448</v>
      </c>
      <c r="X58" s="30">
        <v>0</v>
      </c>
      <c r="Y58" s="30">
        <v>0</v>
      </c>
      <c r="Z58" s="32" t="s">
        <v>121</v>
      </c>
      <c r="AA58" s="102">
        <v>174092.9</v>
      </c>
      <c r="AB58" s="66"/>
      <c r="AC58" s="72">
        <v>174092.9</v>
      </c>
      <c r="AM58" s="63"/>
      <c r="AN58" s="18">
        <f t="shared" si="3"/>
        <v>174092.9</v>
      </c>
    </row>
    <row r="59" spans="1:40" s="3" customFormat="1" ht="84" customHeight="1" x14ac:dyDescent="0.25">
      <c r="A59" s="34" t="s">
        <v>146</v>
      </c>
      <c r="B59" s="35" t="s">
        <v>147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5" t="s">
        <v>147</v>
      </c>
      <c r="AA59" s="102">
        <v>44268</v>
      </c>
      <c r="AB59" s="66">
        <f t="shared" si="1"/>
        <v>0</v>
      </c>
      <c r="AC59" s="73">
        <v>44268</v>
      </c>
      <c r="AM59" s="63"/>
      <c r="AN59" s="18">
        <f t="shared" si="3"/>
        <v>44268</v>
      </c>
    </row>
    <row r="60" spans="1:40" s="3" customFormat="1" ht="114.75" customHeight="1" x14ac:dyDescent="0.25">
      <c r="A60" s="36" t="s">
        <v>148</v>
      </c>
      <c r="B60" s="37" t="s">
        <v>149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7" t="s">
        <v>149</v>
      </c>
      <c r="AA60" s="102">
        <v>102020</v>
      </c>
      <c r="AB60" s="66">
        <f t="shared" si="1"/>
        <v>0</v>
      </c>
      <c r="AC60" s="73">
        <v>102020</v>
      </c>
      <c r="AM60" s="63"/>
      <c r="AN60" s="18">
        <f t="shared" si="3"/>
        <v>102020</v>
      </c>
    </row>
    <row r="61" spans="1:40" s="3" customFormat="1" ht="60" customHeight="1" x14ac:dyDescent="0.25">
      <c r="A61" s="36" t="s">
        <v>150</v>
      </c>
      <c r="B61" s="37" t="s">
        <v>151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1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7" t="s">
        <v>151</v>
      </c>
      <c r="AA61" s="102">
        <v>25291</v>
      </c>
      <c r="AB61" s="66">
        <f t="shared" si="1"/>
        <v>0</v>
      </c>
      <c r="AC61" s="73">
        <v>25291</v>
      </c>
      <c r="AM61" s="63"/>
      <c r="AN61" s="18">
        <f t="shared" si="3"/>
        <v>25291</v>
      </c>
    </row>
    <row r="62" spans="1:40" s="3" customFormat="1" ht="95.25" customHeight="1" x14ac:dyDescent="0.25">
      <c r="A62" s="36" t="s">
        <v>152</v>
      </c>
      <c r="B62" s="37" t="s">
        <v>153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7" t="s">
        <v>153</v>
      </c>
      <c r="AA62" s="102">
        <v>1834.3</v>
      </c>
      <c r="AB62" s="66">
        <f t="shared" si="1"/>
        <v>0</v>
      </c>
      <c r="AC62" s="73">
        <v>1834.3</v>
      </c>
      <c r="AM62" s="63"/>
      <c r="AN62" s="18">
        <f t="shared" si="3"/>
        <v>1834.3</v>
      </c>
    </row>
    <row r="63" spans="1:40" s="3" customFormat="1" ht="56.25" customHeight="1" x14ac:dyDescent="0.25">
      <c r="A63" s="36" t="s">
        <v>154</v>
      </c>
      <c r="B63" s="37" t="s">
        <v>155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1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7" t="s">
        <v>155</v>
      </c>
      <c r="AA63" s="102">
        <v>370</v>
      </c>
      <c r="AB63" s="66">
        <f t="shared" si="1"/>
        <v>0</v>
      </c>
      <c r="AC63" s="73">
        <v>370</v>
      </c>
      <c r="AM63" s="63"/>
      <c r="AN63" s="18">
        <f t="shared" si="3"/>
        <v>370</v>
      </c>
    </row>
    <row r="64" spans="1:40" s="3" customFormat="1" ht="100.5" customHeight="1" x14ac:dyDescent="0.25">
      <c r="A64" s="34" t="s">
        <v>156</v>
      </c>
      <c r="B64" s="37" t="s">
        <v>157</v>
      </c>
      <c r="C64" s="34" t="s">
        <v>156</v>
      </c>
      <c r="D64" s="37" t="s">
        <v>157</v>
      </c>
      <c r="E64" s="34" t="s">
        <v>156</v>
      </c>
      <c r="F64" s="37" t="s">
        <v>157</v>
      </c>
      <c r="G64" s="34" t="s">
        <v>156</v>
      </c>
      <c r="H64" s="37" t="s">
        <v>157</v>
      </c>
      <c r="I64" s="34" t="s">
        <v>156</v>
      </c>
      <c r="J64" s="37" t="s">
        <v>157</v>
      </c>
      <c r="K64" s="34" t="s">
        <v>156</v>
      </c>
      <c r="L64" s="37" t="s">
        <v>157</v>
      </c>
      <c r="M64" s="34" t="s">
        <v>156</v>
      </c>
      <c r="N64" s="37" t="s">
        <v>157</v>
      </c>
      <c r="O64" s="34" t="s">
        <v>156</v>
      </c>
      <c r="P64" s="37" t="s">
        <v>157</v>
      </c>
      <c r="Q64" s="34" t="s">
        <v>156</v>
      </c>
      <c r="R64" s="37" t="s">
        <v>157</v>
      </c>
      <c r="S64" s="34" t="s">
        <v>156</v>
      </c>
      <c r="T64" s="37" t="s">
        <v>157</v>
      </c>
      <c r="U64" s="34" t="s">
        <v>156</v>
      </c>
      <c r="V64" s="37" t="s">
        <v>157</v>
      </c>
      <c r="W64" s="34" t="s">
        <v>156</v>
      </c>
      <c r="X64" s="37" t="s">
        <v>157</v>
      </c>
      <c r="Y64" s="34" t="s">
        <v>156</v>
      </c>
      <c r="Z64" s="37" t="s">
        <v>157</v>
      </c>
      <c r="AA64" s="102">
        <v>309.60000000000002</v>
      </c>
      <c r="AB64" s="66">
        <f t="shared" si="1"/>
        <v>0</v>
      </c>
      <c r="AC64" s="73">
        <v>309.60000000000002</v>
      </c>
      <c r="AM64" s="63"/>
      <c r="AN64" s="18">
        <f t="shared" si="3"/>
        <v>309.60000000000002</v>
      </c>
    </row>
    <row r="65" spans="1:40" s="3" customFormat="1" ht="85.5" customHeight="1" x14ac:dyDescent="0.25">
      <c r="A65" s="34" t="s">
        <v>158</v>
      </c>
      <c r="B65" s="38"/>
      <c r="C65" s="39"/>
      <c r="D65" s="38"/>
      <c r="E65" s="39"/>
      <c r="F65" s="38"/>
      <c r="G65" s="39"/>
      <c r="H65" s="38"/>
      <c r="I65" s="39"/>
      <c r="J65" s="38"/>
      <c r="K65" s="39"/>
      <c r="L65" s="38"/>
      <c r="M65" s="39"/>
      <c r="N65" s="38"/>
      <c r="O65" s="39"/>
      <c r="P65" s="38"/>
      <c r="Q65" s="39"/>
      <c r="R65" s="38"/>
      <c r="S65" s="39"/>
      <c r="T65" s="38"/>
      <c r="U65" s="39"/>
      <c r="V65" s="38"/>
      <c r="W65" s="39"/>
      <c r="X65" s="38"/>
      <c r="Y65" s="39"/>
      <c r="Z65" s="40" t="s">
        <v>159</v>
      </c>
      <c r="AA65" s="102"/>
      <c r="AB65" s="66">
        <f t="shared" si="1"/>
        <v>0</v>
      </c>
      <c r="AC65" s="74"/>
      <c r="AM65" s="63"/>
      <c r="AN65" s="18">
        <f t="shared" si="3"/>
        <v>0</v>
      </c>
    </row>
    <row r="66" spans="1:40" ht="110.25" x14ac:dyDescent="0.25">
      <c r="A66" s="94" t="s">
        <v>124</v>
      </c>
      <c r="B66" s="30">
        <v>0</v>
      </c>
      <c r="C66" s="30">
        <v>0</v>
      </c>
      <c r="D66" s="30">
        <v>0</v>
      </c>
      <c r="E66" s="30">
        <v>1000000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1000000</v>
      </c>
      <c r="L66" s="30">
        <v>0</v>
      </c>
      <c r="M66" s="30">
        <v>0</v>
      </c>
      <c r="N66" s="31">
        <v>0</v>
      </c>
      <c r="O66" s="30">
        <v>0</v>
      </c>
      <c r="P66" s="30">
        <v>0</v>
      </c>
      <c r="Q66" s="30">
        <v>394548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394548</v>
      </c>
      <c r="X66" s="30">
        <v>0</v>
      </c>
      <c r="Y66" s="30">
        <v>0</v>
      </c>
      <c r="Z66" s="41" t="s">
        <v>123</v>
      </c>
      <c r="AA66" s="102">
        <v>800</v>
      </c>
      <c r="AB66" s="66">
        <f t="shared" si="1"/>
        <v>0</v>
      </c>
      <c r="AC66" s="72">
        <v>800</v>
      </c>
      <c r="AM66" s="60"/>
      <c r="AN66" s="18">
        <f t="shared" si="3"/>
        <v>800</v>
      </c>
    </row>
    <row r="67" spans="1:40" ht="126" x14ac:dyDescent="0.25">
      <c r="A67" s="94" t="s">
        <v>126</v>
      </c>
      <c r="B67" s="30">
        <v>0</v>
      </c>
      <c r="C67" s="30">
        <v>0</v>
      </c>
      <c r="D67" s="30">
        <v>0</v>
      </c>
      <c r="E67" s="30">
        <v>1000000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1000000</v>
      </c>
      <c r="L67" s="30">
        <v>0</v>
      </c>
      <c r="M67" s="30">
        <v>0</v>
      </c>
      <c r="N67" s="31">
        <v>0</v>
      </c>
      <c r="O67" s="30">
        <v>0</v>
      </c>
      <c r="P67" s="30">
        <v>0</v>
      </c>
      <c r="Q67" s="30">
        <v>394548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394548</v>
      </c>
      <c r="X67" s="30">
        <v>0</v>
      </c>
      <c r="Y67" s="30">
        <v>0</v>
      </c>
      <c r="Z67" s="41" t="s">
        <v>125</v>
      </c>
      <c r="AA67" s="72">
        <v>800</v>
      </c>
      <c r="AB67" s="66">
        <f t="shared" si="1"/>
        <v>0</v>
      </c>
      <c r="AC67" s="72">
        <v>800</v>
      </c>
      <c r="AM67" s="60"/>
      <c r="AN67" s="18">
        <f t="shared" si="3"/>
        <v>800</v>
      </c>
    </row>
    <row r="68" spans="1:40" ht="63" x14ac:dyDescent="0.25">
      <c r="A68" s="94" t="s">
        <v>128</v>
      </c>
      <c r="B68" s="30">
        <v>0</v>
      </c>
      <c r="C68" s="30">
        <v>0</v>
      </c>
      <c r="D68" s="30">
        <v>0</v>
      </c>
      <c r="E68" s="30">
        <v>2330400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1165200</v>
      </c>
      <c r="L68" s="30">
        <v>0</v>
      </c>
      <c r="M68" s="30">
        <v>1165200</v>
      </c>
      <c r="N68" s="31">
        <v>0</v>
      </c>
      <c r="O68" s="30">
        <v>0</v>
      </c>
      <c r="P68" s="30">
        <v>0</v>
      </c>
      <c r="Q68" s="30">
        <v>1165200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582600</v>
      </c>
      <c r="X68" s="30">
        <v>0</v>
      </c>
      <c r="Y68" s="30">
        <v>582600</v>
      </c>
      <c r="Z68" s="41" t="s">
        <v>127</v>
      </c>
      <c r="AA68" s="72">
        <v>1351</v>
      </c>
      <c r="AB68" s="66">
        <f t="shared" si="1"/>
        <v>0</v>
      </c>
      <c r="AC68" s="72">
        <v>1351</v>
      </c>
      <c r="AM68" s="60"/>
      <c r="AN68" s="18">
        <f t="shared" si="3"/>
        <v>1351</v>
      </c>
    </row>
    <row r="69" spans="1:40" ht="67.5" customHeight="1" x14ac:dyDescent="0.25">
      <c r="A69" s="94" t="s">
        <v>130</v>
      </c>
      <c r="B69" s="30">
        <v>0</v>
      </c>
      <c r="C69" s="30">
        <v>0</v>
      </c>
      <c r="D69" s="30">
        <v>0</v>
      </c>
      <c r="E69" s="30">
        <v>1165200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1165200</v>
      </c>
      <c r="L69" s="30">
        <v>0</v>
      </c>
      <c r="M69" s="30">
        <v>0</v>
      </c>
      <c r="N69" s="31">
        <v>0</v>
      </c>
      <c r="O69" s="30">
        <v>0</v>
      </c>
      <c r="P69" s="30">
        <v>0</v>
      </c>
      <c r="Q69" s="30">
        <v>582600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582600</v>
      </c>
      <c r="X69" s="30">
        <v>0</v>
      </c>
      <c r="Y69" s="30">
        <v>0</v>
      </c>
      <c r="Z69" s="41" t="s">
        <v>129</v>
      </c>
      <c r="AA69" s="72">
        <v>1351</v>
      </c>
      <c r="AB69" s="66">
        <f t="shared" si="1"/>
        <v>0</v>
      </c>
      <c r="AC69" s="72">
        <v>1351</v>
      </c>
      <c r="AM69" s="60"/>
      <c r="AN69" s="18">
        <f t="shared" si="3"/>
        <v>1351</v>
      </c>
    </row>
    <row r="70" spans="1:40" ht="15" hidden="1" customHeight="1" x14ac:dyDescent="0.25">
      <c r="A70" s="92" t="s">
        <v>138</v>
      </c>
      <c r="B70" s="22">
        <v>0</v>
      </c>
      <c r="C70" s="22">
        <v>0</v>
      </c>
      <c r="D70" s="22">
        <v>0</v>
      </c>
      <c r="E70" s="22">
        <v>1165200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1165200</v>
      </c>
      <c r="N70" s="23">
        <v>0</v>
      </c>
      <c r="O70" s="22">
        <v>0</v>
      </c>
      <c r="P70" s="22">
        <v>0</v>
      </c>
      <c r="Q70" s="22">
        <v>582600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582600</v>
      </c>
      <c r="Z70" s="42" t="s">
        <v>137</v>
      </c>
      <c r="AA70" s="71"/>
      <c r="AB70" s="66">
        <f t="shared" si="1"/>
        <v>0</v>
      </c>
      <c r="AC70" s="71"/>
      <c r="AM70" s="60"/>
      <c r="AN70" s="18">
        <f t="shared" si="3"/>
        <v>0</v>
      </c>
    </row>
    <row r="71" spans="1:40" s="76" customFormat="1" ht="15" customHeight="1" x14ac:dyDescent="0.25">
      <c r="A71" s="92" t="s">
        <v>172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42" t="s">
        <v>137</v>
      </c>
      <c r="AA71" s="71"/>
      <c r="AB71" s="66">
        <f t="shared" si="1"/>
        <v>0</v>
      </c>
      <c r="AC71" s="71"/>
      <c r="AM71" s="77"/>
      <c r="AN71" s="18"/>
    </row>
    <row r="72" spans="1:40" ht="78.75" x14ac:dyDescent="0.25">
      <c r="A72" s="95" t="s">
        <v>132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4">
        <v>0</v>
      </c>
      <c r="O72" s="43">
        <v>0</v>
      </c>
      <c r="P72" s="43">
        <v>0</v>
      </c>
      <c r="Q72" s="43">
        <v>-50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-50</v>
      </c>
      <c r="X72" s="43">
        <v>0</v>
      </c>
      <c r="Y72" s="43">
        <v>0</v>
      </c>
      <c r="Z72" s="45" t="s">
        <v>131</v>
      </c>
      <c r="AA72" s="72"/>
      <c r="AB72" s="66">
        <f t="shared" si="1"/>
        <v>0</v>
      </c>
      <c r="AC72" s="72"/>
      <c r="AM72" s="60"/>
      <c r="AN72" s="18">
        <f t="shared" si="3"/>
        <v>0</v>
      </c>
    </row>
    <row r="73" spans="1:40" ht="63" x14ac:dyDescent="0.25">
      <c r="A73" s="95" t="s">
        <v>134</v>
      </c>
      <c r="B73" s="43">
        <v>0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4">
        <v>0</v>
      </c>
      <c r="O73" s="43">
        <v>0</v>
      </c>
      <c r="P73" s="43">
        <v>0</v>
      </c>
      <c r="Q73" s="43">
        <v>-50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-50</v>
      </c>
      <c r="X73" s="43">
        <v>0</v>
      </c>
      <c r="Y73" s="43">
        <v>0</v>
      </c>
      <c r="Z73" s="46" t="s">
        <v>133</v>
      </c>
      <c r="AA73" s="72"/>
      <c r="AB73" s="66">
        <f t="shared" si="1"/>
        <v>0</v>
      </c>
      <c r="AC73" s="72"/>
      <c r="AM73" s="60"/>
      <c r="AN73" s="18">
        <f t="shared" si="3"/>
        <v>0</v>
      </c>
    </row>
    <row r="74" spans="1:40" ht="78.75" x14ac:dyDescent="0.25">
      <c r="A74" s="96" t="s">
        <v>136</v>
      </c>
      <c r="B74" s="43">
        <v>0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4">
        <v>0</v>
      </c>
      <c r="O74" s="43">
        <v>0</v>
      </c>
      <c r="P74" s="43">
        <v>0</v>
      </c>
      <c r="Q74" s="43">
        <v>-50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-50</v>
      </c>
      <c r="X74" s="43">
        <v>0</v>
      </c>
      <c r="Y74" s="43">
        <v>0</v>
      </c>
      <c r="Z74" s="46" t="s">
        <v>135</v>
      </c>
      <c r="AA74" s="72"/>
      <c r="AB74" s="66"/>
      <c r="AC74" s="72"/>
      <c r="AM74" s="60"/>
      <c r="AN74" s="18">
        <f t="shared" si="3"/>
        <v>0</v>
      </c>
    </row>
  </sheetData>
  <mergeCells count="11">
    <mergeCell ref="AM6:AM7"/>
    <mergeCell ref="AN6:AN7"/>
    <mergeCell ref="Z2:AN2"/>
    <mergeCell ref="A3:AN3"/>
    <mergeCell ref="A4:AN4"/>
    <mergeCell ref="AA6:AA7"/>
    <mergeCell ref="AB6:AB7"/>
    <mergeCell ref="A6:A7"/>
    <mergeCell ref="B6:N6"/>
    <mergeCell ref="Z6:Z7"/>
    <mergeCell ref="AC6:AC7"/>
  </mergeCells>
  <phoneticPr fontId="0" type="noConversion"/>
  <pageMargins left="0.78740157480314965" right="0.39370078740157483" top="0.59055118110236227" bottom="0.39370078740157483" header="0" footer="0"/>
  <pageSetup paperSize="9" scale="7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0A7A67B-EDC4-4AB1-9899-820CB3FCB32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AUTHORITY\система</dc:creator>
  <cp:lastModifiedBy>МО-Бух</cp:lastModifiedBy>
  <cp:lastPrinted>2021-01-29T07:13:19Z</cp:lastPrinted>
  <dcterms:created xsi:type="dcterms:W3CDTF">2019-07-15T13:11:17Z</dcterms:created>
  <dcterms:modified xsi:type="dcterms:W3CDTF">2021-01-29T07:13:54Z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18.2.8.29300</vt:lpwstr>
  </property>
  <property fmtid="{D5CDD505-2E9C-101B-9397-08002B2CF9AE}" pid="5" name="Версия базы">
    <vt:lpwstr>18.2.0.53414082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192.168.45.222</vt:lpwstr>
  </property>
  <property fmtid="{D5CDD505-2E9C-101B-9397-08002B2CF9AE}" pid="8" name="База">
    <vt:lpwstr>Svod_Smart</vt:lpwstr>
  </property>
  <property fmtid="{D5CDD505-2E9C-101B-9397-08002B2CF9AE}" pid="9" name="Пользователь">
    <vt:lpwstr>zp00848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